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84" documentId="120_S{2AC9BD13-BADA-5192-A53E-5A8FF88502F6}" xr6:coauthVersionLast="47" xr6:coauthVersionMax="47" xr10:uidLastSave="{1F03D1E8-5624-416E-B9E4-801A2BC17BE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<sst xmlns="http://schemas.openxmlformats.org/spreadsheetml/2006/main" count="180310" uniqueCount="39139">
  <si>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</si>
  <si>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</si>
  <si>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</si>
  <si>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</si>
  <si>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</si>
  <si>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</si>
  <si>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</si>
  <si>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</si>
  <si>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</si>
  <si>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</si>
  <si>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</si>
  <si>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</si>
  <si>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</si>
  <si>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</si>
  <si>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</si>
  <si>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</si>
  <si>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</si>
  <si>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</si>
  <si>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</si>
  <si>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</si>
  <si>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</si>
  <si>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</si>
  <si>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</si>
  <si>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</si>
  <si>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</si>
  <si>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</si>
  <si>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</si>
  <si>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</si>
  <si>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</si>
  <si>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</si>
  <si>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</si>
  <si>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</si>
  <si>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</si>
  <si>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</si>
  <si>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</si>
  <si>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</si>
  <si>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</si>
  <si>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</si>
  <si>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</si>
  <si>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</si>
  <si>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</si>
  <si>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</si>
  <si>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</si>
  <si>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</si>
  <si>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</si>
  <si>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</si>
  <si>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</si>
  <si>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</si>
  <si>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</si>
  <si>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</si>
  <si>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</si>
  <si>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</si>
  <si>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</si>
  <si>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</si>
  <si>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</si>
  <si>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</si>
  <si>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</si>
  <si>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</si>
  <si>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</si>
  <si>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</si>
  <si>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</si>
  <si>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</si>
  <si>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</si>
  <si>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</si>
  <si>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</si>
  <si>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</si>
  <si>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</si>
  <si>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</si>
  <si>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</si>
  <si>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</si>
  <si>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</si>
  <si>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</si>
  <si>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</si>
  <si>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</si>
  <si>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</si>
  <si>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</si>
  <si>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</si>
  <si>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</si>
  <si>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</si>
  <si>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</si>
  <si>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</si>
  <si>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</si>
  <si>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</si>
  <si>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</si>
  <si>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</si>
  <si>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</si>
  <si>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</si>
  <si>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</si>
  <si>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</si>
  <si>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</si>
  <si>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</si>
  <si>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</si>
  <si>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</si>
  <si>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</si>
  <si>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</si>
  <si>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</si>
  <si>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</si>
  <si>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</si>
  <si>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</si>
  <si>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</si>
  <si>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</si>
  <si>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</si>
  <si>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</si>
  <si>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</si>
  <si>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</si>
  <si>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</si>
  <si>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</si>
  <si>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</si>
  <si>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</si>
  <si>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</si>
  <si>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</si>
  <si>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</si>
  <si>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</si>
  <si>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</si>
  <si>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</si>
  <si>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</si>
  <si>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</si>
  <si>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</si>
  <si>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</si>
  <si>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</si>
  <si>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</si>
  <si>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</si>
  <si>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</si>
  <si>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</si>
  <si>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</si>
  <si>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</si>
  <si>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</si>
  <si>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</si>
  <si>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</si>
  <si>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</si>
  <si>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</si>
  <si>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</si>
  <si>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</si>
  <si>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</si>
  <si>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</si>
  <si>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</si>
  <si>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</si>
  <si>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</si>
  <si>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</si>
  <si>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</si>
  <si>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</si>
  <si>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</si>
  <si>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</si>
  <si>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</si>
  <si>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</si>
  <si>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</si>
  <si>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</si>
  <si>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</si>
  <si>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</si>
  <si>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</si>
  <si>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</si>
  <si>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</si>
  <si>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</si>
  <si>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</si>
  <si>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</si>
  <si>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</si>
  <si>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</si>
  <si>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</si>
  <si>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</si>
  <si>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</si>
  <si>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</si>
  <si>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</si>
  <si>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</si>
  <si>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</si>
  <si>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</si>
  <si>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</si>
  <si>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</si>
  <si>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</si>
  <si>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</si>
  <si>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</si>
  <si>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</si>
  <si>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</si>
  <si>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</si>
  <si>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</si>
  <si>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</si>
  <si>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</si>
  <si>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</si>
  <si>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</si>
  <si>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</si>
  <si>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</si>
  <si>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</si>
  <si>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</si>
  <si>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</si>
  <si>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</si>
  <si>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</si>
  <si>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</si>
  <si>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</si>
  <si>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</si>
  <si>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</si>
  <si>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</si>
  <si>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</si>
  <si>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</si>
  <si>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</si>
  <si>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</si>
  <si>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</si>
  <si>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</si>
  <si>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</si>
  <si>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</si>
  <si>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</si>
  <si>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</si>
  <si>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</si>
  <si>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</si>
  <si>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</si>
  <si>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</si>
  <si>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</si>
  <si>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</si>
  <si>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</si>
  <si>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</si>
  <si>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</si>
  <si>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</si>
  <si>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</si>
  <si>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</si>
  <si>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</si>
  <si>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</si>
  <si>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</si>
  <si>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</si>
  <si>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</si>
  <si>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</si>
  <si>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</si>
  <si>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</si>
  <si>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</si>
  <si>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</si>
  <si>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</si>
  <si>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</si>
  <si>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</si>
  <si>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</si>
  <si>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</si>
  <si>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</si>
  <si>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</si>
  <si>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</si>
  <si>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</si>
  <si>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</si>
  <si>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</si>
  <si>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</si>
  <si>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</si>
  <si>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</si>
  <si>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</si>
  <si>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</si>
  <si>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</si>
  <si>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</si>
  <si>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</si>
  <si>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</si>
  <si>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</si>
  <si>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</si>
  <si>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</si>
  <si>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</si>
  <si>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</si>
  <si>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</si>
  <si>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</si>
  <si>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</si>
  <si>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</si>
  <si>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</si>
  <si>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</si>
  <si>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</si>
  <si>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</si>
  <si>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</si>
  <si>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</si>
  <si>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</si>
  <si>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</si>
  <si>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</si>
  <si>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</si>
  <si>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</si>
  <si>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</si>
  <si>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</si>
  <si>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</si>
  <si>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</si>
  <si>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</si>
  <si>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</si>
  <si>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</si>
  <si>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</si>
  <si>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</si>
  <si>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</si>
  <si>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</si>
  <si>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</si>
  <si>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</si>
  <si>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</si>
  <si>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</si>
  <si>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</si>
  <si>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</si>
  <si>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</si>
  <si>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</si>
  <si>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</si>
  <si>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</si>
  <si>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</si>
  <si>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</si>
  <si>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</si>
  <si>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</si>
  <si>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</si>
  <si>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</si>
  <si>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</si>
  <si>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</si>
  <si>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</si>
  <si>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</si>
  <si>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</si>
  <si>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</si>
  <si>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</si>
  <si>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</si>
  <si>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</si>
  <si>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</si>
  <si>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</si>
  <si>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</si>
  <si>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</si>
  <si>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</si>
  <si>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</si>
  <si>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</si>
  <si>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</si>
  <si>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</si>
  <si>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</si>
  <si>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</si>
  <si>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</si>
  <si>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</si>
  <si>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</si>
  <si>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</si>
  <si>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</si>
  <si>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</si>
  <si>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</si>
  <si>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</si>
  <si>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</si>
  <si>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</si>
  <si>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</si>
  <si>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</si>
  <si>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</si>
  <si>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</si>
  <si>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</si>
  <si>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</si>
  <si>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</si>
  <si>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</si>
  <si>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</si>
  <si>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</si>
  <si>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</si>
  <si>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</si>
  <si>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</si>
  <si>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</si>
  <si>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</si>
  <si>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</si>
  <si>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</si>
  <si>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</si>
  <si>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</si>
  <si>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</si>
  <si>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</si>
  <si>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</si>
  <si>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</si>
  <si>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</si>
  <si>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</si>
  <si>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</si>
  <si>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</si>
  <si>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</si>
  <si>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</si>
  <si>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</si>
  <si>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</si>
  <si>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</si>
  <si>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</si>
  <si>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</si>
  <si>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</si>
  <si>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</si>
  <si>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</si>
  <si>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</si>
  <si>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</si>
  <si>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</si>
  <si>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</si>
  <si>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</si>
  <si>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</si>
  <si>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</si>
  <si>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</si>
  <si>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</si>
  <si>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</si>
  <si>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</si>
  <si>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</si>
  <si>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</si>
  <si>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</si>
  <si>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</si>
  <si>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</si>
  <si>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</si>
  <si>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</si>
  <si>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</si>
  <si>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</si>
  <si>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</si>
  <si>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</si>
  <si>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</si>
  <si>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</si>
  <si>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</si>
  <si>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</si>
  <si>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</si>
  <si>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</si>
  <si>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</si>
  <si>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</si>
  <si>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</si>
  <si>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</si>
  <si>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</si>
  <si>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</si>
  <si>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</si>
  <si>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</si>
  <si>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</si>
  <si>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</si>
  <si>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</si>
  <si>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</si>
  <si>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</si>
  <si>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</si>
  <si>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</si>
  <si>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</si>
  <si>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</si>
  <si>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</si>
  <si>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</si>
  <si>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</si>
  <si>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</si>
  <si>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</si>
  <si>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</si>
  <si>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</si>
  <si>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</si>
  <si>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</si>
  <si>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</si>
  <si>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</si>
  <si>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</si>
  <si>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</si>
  <si>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</si>
  <si>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</si>
  <si>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</si>
  <si>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</si>
  <si>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</si>
  <si>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</si>
  <si>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</si>
  <si>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</si>
  <si>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</si>
  <si>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</si>
  <si>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</si>
  <si>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</si>
  <si>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</si>
  <si>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</si>
  <si>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</si>
  <si>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</si>
  <si>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</si>
  <si>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</si>
  <si>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</si>
  <si>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</si>
  <si>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</si>
  <si>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</si>
  <si>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</si>
  <si>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</si>
  <si>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</si>
  <si>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</si>
  <si>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</si>
  <si>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</si>
  <si>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</si>
  <si>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</si>
  <si>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</si>
  <si>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</si>
  <si>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</si>
  <si>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</si>
  <si>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</si>
  <si>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</si>
  <si>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</si>
  <si>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</si>
  <si>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</si>
  <si>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</si>
  <si>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</si>
  <si>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</si>
  <si>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</si>
  <si>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</si>
  <si>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</si>
  <si>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</si>
  <si>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</si>
  <si>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</si>
  <si>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</si>
  <si>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</si>
  <si>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</si>
  <si>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</si>
  <si>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</si>
  <si>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</si>
  <si>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</si>
  <si>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</si>
  <si>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</si>
  <si>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</si>
  <si>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</si>
  <si>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</si>
  <si>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</si>
  <si>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</si>
  <si>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</si>
  <si>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</si>
  <si>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</si>
  <si>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</si>
  <si>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</si>
  <si>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</si>
  <si>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</si>
  <si>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</si>
  <si>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</si>
  <si>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</si>
  <si>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</si>
  <si>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</si>
  <si>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</si>
  <si>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</si>
  <si>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</si>
  <si>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</si>
  <si>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</si>
  <si>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</si>
  <si>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</si>
  <si>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</si>
  <si>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</si>
  <si>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</si>
  <si>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</si>
  <si>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</si>
  <si>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</si>
  <si>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</si>
  <si>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</si>
  <si>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</si>
  <si>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</si>
  <si>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</si>
  <si>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</si>
  <si>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</si>
  <si>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</si>
  <si>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</si>
  <si>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</si>
  <si>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</si>
  <si>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</si>
  <si>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</si>
  <si>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</si>
  <si>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</si>
  <si>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</si>
  <si>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</si>
  <si>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</si>
  <si>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</si>
  <si>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</si>
  <si>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</si>
  <si>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</si>
  <si>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</si>
  <si>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</si>
  <si>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</si>
  <si>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</si>
  <si>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</si>
  <si>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</si>
  <si>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</si>
  <si>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</si>
  <si>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</si>
  <si>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</si>
  <si>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</si>
  <si>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</si>
  <si>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</si>
  <si>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</si>
  <si>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</si>
  <si>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</si>
  <si>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</si>
  <si>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</si>
  <si>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</si>
  <si>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</si>
  <si>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</si>
  <si>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</si>
  <si>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</si>
  <si>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</si>
  <si>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</si>
  <si>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</si>
  <si>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</si>
  <si>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</si>
  <si>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</si>
  <si>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</si>
  <si>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</si>
  <si>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</si>
  <si>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</si>
  <si>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</si>
  <si>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</si>
  <si>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</si>
  <si>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</si>
  <si>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</si>
  <si>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</si>
  <si>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</si>
  <si>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</si>
  <si>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</si>
  <si>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</si>
  <si>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</si>
  <si>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</si>
  <si>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</si>
  <si>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</si>
  <si>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</si>
  <si>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</si>
  <si>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</si>
  <si>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</si>
  <si>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</si>
  <si>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</si>
  <si>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</si>
  <si>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</si>
  <si>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</si>
  <si>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</si>
  <si>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</si>
  <si>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</si>
  <si>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</si>
  <si>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</si>
  <si>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</si>
  <si>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</si>
  <si>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</si>
  <si>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</si>
  <si>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</si>
  <si>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</si>
  <si>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</si>
  <si>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</si>
  <si>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</si>
  <si>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</si>
  <si>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</si>
  <si>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</si>
  <si>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</si>
  <si>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</si>
  <si>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</si>
  <si>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</si>
  <si>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</si>
  <si>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</si>
  <si>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</si>
  <si>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</si>
  <si>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</si>
  <si>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</si>
  <si>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</si>
  <si>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</si>
  <si>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</si>
  <si>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</si>
  <si>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</si>
  <si>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</si>
  <si>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</si>
  <si>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</si>
  <si>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</si>
  <si>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</si>
  <si>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</si>
  <si>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</si>
  <si>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</si>
  <si>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</si>
  <si>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</si>
  <si>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</si>
  <si>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</si>
  <si>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</si>
  <si>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</si>
  <si>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</si>
  <si>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</si>
  <si>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</si>
  <si>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</si>
  <si>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</si>
  <si>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</si>
  <si>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</si>
  <si>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</si>
  <si>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</si>
  <si>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</si>
  <si>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</si>
  <si>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</si>
  <si>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</si>
  <si>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</si>
  <si>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</si>
  <si>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</si>
  <si>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</si>
  <si>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</si>
  <si>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</si>
  <si>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</si>
  <si>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</si>
  <si>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</si>
  <si>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</si>
  <si>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</si>
  <si>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</si>
  <si>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</si>
  <si>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</si>
  <si>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</si>
  <si>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</si>
  <si>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</si>
  <si>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</si>
  <si>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</si>
  <si>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</si>
  <si>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</si>
  <si>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</si>
  <si>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</si>
  <si>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</si>
  <si>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</si>
  <si>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</si>
  <si>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</si>
  <si>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</si>
  <si>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</si>
  <si>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</si>
  <si>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</si>
  <si>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</si>
  <si>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</si>
  <si>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</si>
  <si>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</si>
  <si>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</si>
  <si>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</si>
  <si>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</si>
  <si>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</si>
  <si>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</si>
  <si>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</si>
  <si>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</si>
  <si>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</si>
  <si>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</si>
  <si>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</si>
  <si>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</si>
  <si>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</si>
  <si>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</si>
  <si>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</si>
  <si>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</si>
  <si>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</si>
  <si>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</si>
  <si>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</si>
  <si>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</si>
  <si>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</si>
  <si>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</si>
  <si>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</si>
  <si>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</si>
  <si>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</si>
  <si>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</si>
  <si>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</si>
  <si>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</si>
  <si>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</si>
  <si>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</si>
  <si>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</si>
  <si>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</si>
  <si>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</si>
  <si>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</si>
  <si>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</si>
  <si>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</si>
  <si>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</si>
  <si>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</si>
  <si>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</si>
  <si>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</si>
  <si>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</si>
  <si>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</si>
  <si>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</si>
  <si>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</si>
  <si>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</si>
  <si>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</si>
  <si>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</si>
  <si>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</si>
  <si>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</si>
  <si>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</si>
  <si>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</si>
  <si>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</si>
  <si>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</si>
  <si>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</si>
  <si>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</si>
  <si>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</si>
  <si>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</si>
  <si>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</si>
  <si>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</si>
  <si>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</si>
  <si>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</si>
  <si>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</si>
  <si>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</si>
  <si>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</si>
  <si>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</si>
  <si>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</si>
  <si>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</si>
  <si>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</si>
  <si>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</si>
  <si>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</si>
  <si>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</si>
  <si>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</si>
  <si>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</si>
  <si>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</si>
  <si>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</si>
  <si>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</si>
  <si>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</si>
  <si>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</si>
  <si>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</si>
  <si>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</si>
  <si>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</si>
  <si>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</si>
  <si>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</si>
  <si>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</si>
  <si>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</si>
  <si>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</si>
  <si>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</si>
  <si>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</si>
  <si>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</si>
  <si>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</si>
  <si>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</si>
  <si>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</si>
  <si>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</si>
  <si>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</si>
  <si>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</si>
  <si>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</si>
  <si>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</si>
  <si>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</si>
  <si>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</si>
  <si>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</si>
  <si>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</si>
  <si>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</si>
  <si>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</si>
  <si>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</si>
  <si>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</si>
  <si>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</si>
  <si>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</si>
  <si>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</si>
  <si>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</si>
  <si>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</si>
  <si>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</si>
  <si>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</si>
  <si>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</si>
  <si>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</si>
  <si>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</si>
  <si>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</si>
  <si>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</si>
  <si>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</si>
  <si>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</si>
  <si>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</si>
  <si>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</si>
  <si>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</si>
  <si>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</si>
  <si>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</si>
  <si>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</si>
  <si>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</si>
  <si>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</si>
  <si>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</si>
  <si>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</si>
  <si>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</si>
  <si>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</si>
  <si>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</si>
  <si>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</si>
  <si>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</si>
  <si>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</si>
  <si>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</si>
  <si>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</si>
  <si>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</si>
  <si>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</si>
  <si>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</si>
  <si>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</si>
  <si>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</si>
  <si>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</si>
  <si>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</si>
  <si>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</si>
  <si>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</si>
  <si>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</si>
  <si>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</si>
  <si>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</si>
  <si>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</si>
  <si>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</si>
  <si>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</si>
  <si>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</si>
  <si>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</si>
  <si>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</si>
  <si>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</si>
  <si>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</si>
  <si>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</si>
  <si>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</si>
  <si>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</si>
  <si>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</si>
  <si>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</si>
  <si>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</si>
  <si>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</si>
  <si>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</si>
  <si>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</si>
  <si>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</si>
  <si>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</si>
  <si>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</si>
  <si>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</si>
  <si>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</si>
  <si>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</si>
  <si>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</si>
  <si>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</si>
  <si>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</si>
  <si>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</si>
  <si>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</si>
  <si>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</si>
  <si>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</si>
  <si>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</si>
  <si>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</si>
  <si>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</si>
  <si>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</si>
  <si>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</si>
  <si>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</si>
  <si>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</si>
  <si>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</si>
  <si>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</si>
  <si>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</si>
  <si>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</si>
  <si>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</si>
  <si>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</si>
  <si>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</si>
  <si>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</si>
  <si>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</si>
  <si>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</si>
  <si>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</si>
  <si>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</si>
  <si>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</si>
  <si>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</si>
  <si>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</si>
  <si>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</si>
  <si>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</si>
  <si>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</si>
  <si>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</si>
  <si>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</si>
  <si>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</si>
  <si>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</si>
  <si>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</si>
  <si>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</si>
  <si>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</si>
  <si>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</si>
  <si>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</si>
  <si>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</si>
  <si>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</si>
  <si>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</si>
  <si>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</si>
  <si>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</si>
  <si>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</si>
  <si>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</si>
  <si>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</si>
  <si>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</si>
  <si>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</si>
  <si>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</si>
  <si>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</si>
  <si>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</si>
  <si>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</si>
  <si>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</si>
  <si>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</si>
  <si>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</si>
  <si>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</si>
  <si>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</si>
  <si>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</si>
  <si>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</si>
  <si>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</si>
  <si>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</si>
  <si>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</si>
  <si>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</si>
  <si>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</si>
  <si>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</si>
  <si>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</si>
  <si>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</si>
  <si>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</si>
  <si>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</si>
  <si>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</si>
  <si>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</si>
  <si>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</si>
  <si>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</si>
  <si>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</si>
  <si>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</si>
  <si>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</si>
  <si>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</si>
  <si>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</si>
  <si>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</si>
  <si>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</si>
  <si>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</si>
  <si>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</si>
  <si>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</si>
  <si>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</si>
  <si>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</si>
  <si>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</si>
  <si>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</si>
  <si>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</si>
  <si>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</si>
  <si>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</si>
  <si>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</si>
  <si>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</si>
  <si>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</si>
  <si>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</si>
  <si>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</si>
  <si>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</si>
  <si>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</si>
  <si>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</si>
  <si>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</si>
  <si>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</si>
  <si>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</si>
  <si>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</si>
  <si>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</si>
  <si>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</si>
  <si>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</si>
  <si>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</si>
  <si>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</si>
  <si>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</si>
  <si>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</si>
  <si>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</si>
  <si>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</si>
  <si>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</si>
  <si>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</si>
  <si>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</si>
  <si>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</si>
  <si>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</si>
  <si>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</si>
  <si>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</si>
  <si>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</si>
  <si>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</si>
  <si>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</si>
  <si>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</si>
  <si>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</si>
  <si>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</si>
  <si>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</si>
  <si>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</si>
  <si>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</si>
  <si>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</si>
  <si>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</si>
  <si>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</si>
  <si>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</si>
  <si>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</si>
  <si>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</si>
  <si>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</si>
  <si>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</si>
  <si>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</si>
  <si>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</si>
  <si>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</si>
  <si>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</si>
  <si>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</si>
  <si>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</si>
  <si>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</si>
  <si>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</si>
  <si>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</si>
  <si>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</si>
  <si>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</si>
  <si>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</si>
  <si>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</si>
  <si>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</si>
  <si>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</si>
  <si>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</si>
  <si>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</si>
  <si>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</si>
  <si>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</si>
  <si>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</si>
  <si>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</si>
  <si>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</si>
  <si>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</si>
  <si>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</si>
  <si>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</si>
  <si>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</si>
  <si>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</si>
  <si>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</si>
  <si>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</si>
  <si>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</si>
  <si>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</si>
  <si>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</si>
  <si>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</si>
  <si>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</si>
  <si>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</si>
  <si>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</si>
  <si>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</si>
  <si>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</si>
  <si>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</si>
  <si>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</si>
  <si>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</si>
  <si>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</si>
  <si>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</si>
  <si>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</si>
  <si>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</si>
  <si>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</si>
  <si>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</si>
  <si>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</si>
  <si>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</si>
  <si>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</si>
  <si>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</si>
  <si>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</si>
  <si>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</si>
  <si>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</si>
  <si>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</si>
  <si>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</si>
  <si>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</si>
  <si>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</si>
  <si>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</si>
  <si>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</si>
  <si>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</si>
  <si>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</si>
  <si>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</si>
  <si>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</si>
  <si>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</si>
  <si>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</si>
  <si>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</si>
  <si>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</si>
  <si>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</si>
  <si>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</si>
  <si>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</si>
  <si>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</si>
  <si>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</si>
  <si>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</si>
  <si>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</si>
  <si>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</si>
  <si>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</si>
  <si>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</si>
  <si>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</si>
  <si>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</si>
  <si>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</si>
  <si>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</si>
  <si>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</si>
  <si>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</si>
  <si>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</si>
  <si>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</si>
  <si>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</si>
  <si>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</si>
  <si>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</si>
  <si>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</si>
  <si>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</si>
  <si>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</si>
  <si>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</si>
  <si>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</si>
  <si>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</si>
  <si>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</si>
  <si>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</si>
  <si>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</si>
  <si>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</si>
  <si>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</si>
  <si>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</si>
  <si>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</si>
  <si>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</si>
  <si>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</si>
  <si>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</si>
  <si>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</si>
  <si>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</si>
  <si>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</si>
  <si>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</si>
  <si>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</si>
  <si>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</si>
  <si>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</si>
  <si>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</si>
  <si>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</si>
  <si>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</si>
  <si>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</si>
  <si>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</si>
  <si>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</si>
  <si>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</si>
  <si>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</si>
  <si>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</si>
  <si>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</si>
  <si>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</si>
  <si>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</si>
  <si>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</si>
  <si>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</si>
  <si>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</si>
  <si>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</si>
  <si>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</si>
  <si>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</si>
  <si>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</si>
  <si>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</si>
  <si>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</si>
  <si>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</si>
  <si>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</si>
  <si>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</si>
  <si>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</si>
  <si>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</si>
  <si>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</si>
  <si>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</si>
  <si>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</si>
  <si>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</si>
  <si>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</si>
  <si>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</si>
  <si>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</si>
  <si>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</si>
  <si>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</si>
  <si>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</si>
  <si>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</si>
  <si>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</si>
  <si>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</si>
  <si>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</si>
  <si>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</si>
  <si>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</si>
  <si>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</si>
  <si>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</si>
  <si>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</si>
  <si>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</si>
  <si>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</si>
  <si>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</si>
  <si>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</si>
  <si>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</si>
  <si>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</si>
  <si>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</si>
  <si>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</si>
  <si>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</si>
  <si>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</si>
  <si>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</si>
  <si>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</si>
  <si>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</si>
  <si>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</si>
  <si>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</si>
  <si>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</si>
  <si>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</si>
  <si>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</si>
  <si>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</si>
  <si>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</si>
  <si>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</si>
  <si>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</si>
  <si>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</si>
  <si>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</si>
  <si>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</si>
  <si>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</si>
  <si>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</si>
  <si>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</si>
  <si>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</si>
  <si>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</si>
  <si>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</si>
  <si>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</si>
  <si>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</si>
  <si>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</si>
  <si>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</si>
  <si>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</si>
  <si>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</si>
  <si>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</si>
  <si>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</si>
  <si>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</si>
  <si>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</si>
  <si>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</si>
  <si>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</si>
  <si>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</si>
  <si>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</si>
  <si>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</si>
  <si>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</si>
  <si>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</si>
  <si>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</si>
  <si>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</si>
  <si>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</si>
  <si>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</si>
  <si>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</si>
  <si>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</si>
  <si>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</si>
  <si>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</si>
  <si>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</si>
  <si>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</si>
  <si>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</si>
  <si>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</si>
  <si>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</si>
  <si>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</si>
  <si>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</si>
  <si>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</si>
  <si>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</si>
  <si>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</si>
  <si>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</si>
  <si>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</si>
  <si>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</si>
  <si>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</si>
  <si>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</si>
  <si>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</si>
  <si>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</si>
  <si>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</si>
  <si>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</si>
  <si>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</si>
  <si>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</si>
  <si>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</si>
  <si>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</si>
  <si>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</si>
  <si>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</si>
  <si>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</si>
  <si>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</si>
  <si>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</si>
  <si>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</si>
  <si>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</si>
  <si>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</si>
  <si>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</si>
  <si>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</si>
  <si>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</si>
  <si>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</si>
  <si>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</si>
  <si>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</si>
  <si>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</si>
  <si>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</si>
  <si>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</si>
  <si>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</si>
  <si>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</si>
  <si>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</si>
  <si>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</si>
  <si>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</si>
  <si>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</si>
  <si>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</si>
  <si>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</si>
  <si>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</si>
  <si>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</si>
  <si>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</si>
  <si>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</si>
  <si>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</si>
  <si>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</si>
  <si>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</si>
  <si>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</si>
  <si>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</si>
  <si>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</si>
  <si>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</si>
  <si>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</si>
  <si>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</si>
  <si>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</si>
  <si>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</si>
  <si>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</si>
  <si>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</si>
  <si>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</si>
  <si>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</si>
  <si>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</si>
  <si>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</si>
  <si>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</si>
  <si>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</si>
  <si>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</si>
  <si>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</si>
  <si>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</si>
  <si>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</si>
  <si>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</si>
  <si>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</si>
  <si>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</si>
  <si>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</si>
  <si>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</si>
  <si>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</si>
  <si>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</si>
  <si>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</si>
  <si>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</si>
  <si>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</si>
  <si>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</si>
  <si>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</si>
  <si>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</si>
  <si>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</si>
  <si>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</si>
  <si>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</si>
  <si>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</si>
  <si>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</si>
  <si>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</si>
  <si>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</si>
  <si>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</si>
  <si>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</si>
  <si>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</si>
  <si>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</si>
  <si>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</si>
  <si>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</si>
  <si>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</si>
  <si>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</si>
  <si>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</si>
  <si>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</si>
  <si>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</si>
  <si>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</si>
  <si>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</si>
  <si>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</si>
  <si>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</si>
  <si>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</si>
  <si>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</si>
  <si>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</si>
  <si>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</si>
  <si>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</si>
  <si>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</si>
  <si>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</si>
  <si>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</si>
  <si>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</si>
  <si>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</si>
  <si>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</si>
  <si>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</si>
  <si>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</si>
  <si>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</si>
  <si>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</si>
  <si>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</si>
  <si>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</si>
  <si>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</si>
  <si>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</si>
  <si>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</si>
  <si>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</si>
  <si>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</si>
  <si>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</si>
  <si>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</si>
  <si>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</si>
  <si>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</si>
  <si>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</si>
  <si>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</si>
  <si>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</si>
  <si>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</si>
  <si>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</si>
  <si>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</si>
  <si>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</si>
  <si>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</si>
  <si>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</si>
  <si>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</si>
  <si>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</si>
  <si>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</si>
  <si>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</si>
  <si>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</si>
  <si>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</si>
  <si>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</si>
  <si>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</si>
  <si>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</si>
  <si>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</si>
  <si>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</si>
  <si>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</si>
  <si>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</si>
  <si>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</si>
  <si>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</si>
  <si>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</si>
  <si>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</si>
  <si>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</si>
  <si>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</si>
  <si>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</si>
  <si>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</si>
  <si>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</si>
  <si>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</si>
  <si>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</si>
  <si>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</si>
  <si>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</si>
  <si>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</si>
  <si>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</si>
  <si>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</si>
  <si>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</si>
  <si>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</si>
  <si>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</si>
  <si>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</si>
  <si>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</si>
  <si>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</si>
  <si>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</si>
  <si>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</si>
  <si>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</si>
  <si>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</si>
  <si>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</si>
  <si>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</si>
  <si>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</si>
  <si>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</si>
  <si>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</si>
  <si>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</si>
  <si>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</si>
  <si>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</si>
  <si>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</si>
  <si>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</si>
  <si>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</si>
  <si>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</si>
  <si>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</si>
  <si>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</si>
  <si>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</si>
  <si>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</si>
  <si>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</si>
  <si>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</si>
  <si>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</si>
  <si>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</si>
  <si>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</si>
  <si>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</si>
  <si>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</si>
  <si>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</si>
  <si>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</si>
  <si>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</si>
  <si>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</si>
  <si>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</si>
  <si>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</si>
  <si>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</si>
  <si>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</si>
  <si>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</si>
  <si>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</si>
  <si>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</si>
  <si>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</si>
  <si>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</si>
  <si>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</si>
  <si>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</si>
  <si>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</si>
  <si>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</si>
  <si>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</si>
  <si>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</si>
  <si>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</si>
  <si>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</si>
  <si>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</si>
  <si>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</si>
  <si>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</si>
  <si>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</si>
  <si>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</si>
  <si>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</si>
  <si>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</si>
  <si>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</si>
  <si>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</si>
  <si>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</si>
  <si>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</si>
  <si>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</si>
  <si>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</si>
  <si>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</si>
  <si>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</si>
  <si>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</si>
  <si>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</si>
  <si>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</si>
  <si>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</si>
  <si>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</si>
  <si>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</si>
  <si>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</si>
  <si>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</si>
  <si>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</si>
  <si>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</si>
  <si>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</si>
  <si>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</si>
  <si>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</si>
  <si>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</si>
  <si>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</si>
  <si>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</si>
  <si>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</si>
  <si>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</si>
  <si>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</si>
  <si>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</si>
  <si>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</si>
  <si>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</si>
  <si>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</si>
  <si>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</si>
  <si>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</si>
  <si>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</si>
  <si>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</si>
  <si>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</si>
  <si>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</si>
  <si>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</si>
  <si>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</si>
  <si>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</si>
  <si>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</si>
  <si>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</si>
  <si>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</si>
  <si>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</si>
  <si>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</si>
  <si>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</si>
  <si>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</si>
  <si>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</si>
  <si>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</si>
  <si>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</si>
  <si>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</si>
  <si>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</si>
  <si>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</si>
  <si>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</si>
  <si>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</si>
  <si>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</si>
  <si>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</si>
  <si>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</si>
  <si>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</si>
  <si>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</si>
  <si>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</si>
  <si>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</si>
  <si>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</si>
  <si>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</si>
  <si>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</si>
  <si>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</si>
  <si>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</si>
  <si>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</si>
  <si>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</si>
  <si>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</si>
  <si>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</si>
  <si>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</si>
  <si>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</si>
  <si>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</si>
  <si>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</si>
  <si>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</si>
  <si>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</si>
  <si>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</si>
  <si>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</si>
  <si>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</si>
  <si>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</si>
  <si>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</si>
  <si>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</si>
  <si>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</si>
  <si>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</si>
  <si>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</si>
  <si>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</si>
  <si>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</si>
  <si>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</si>
  <si>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</si>
  <si>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</si>
  <si>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</si>
  <si>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</si>
  <si>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</si>
  <si>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</si>
  <si>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</si>
  <si>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</si>
  <si>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</si>
  <si>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</si>
  <si>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</si>
  <si>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</si>
  <si>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</si>
  <si>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</si>
  <si>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</si>
  <si>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</si>
  <si>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</si>
  <si>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</si>
  <si>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</si>
  <si>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</si>
  <si>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</si>
  <si>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</si>
  <si>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</si>
  <si>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</si>
  <si>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</si>
  <si>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</si>
  <si>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</si>
  <si>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</si>
  <si>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</si>
  <si>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</si>
  <si>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</si>
  <si>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</si>
  <si>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</si>
  <si>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</si>
  <si>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</si>
  <si>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</si>
  <si>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</si>
  <si>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</si>
  <si>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</si>
  <si>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</si>
  <si>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</si>
  <si>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</si>
  <si>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</si>
  <si>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</si>
  <si>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</si>
  <si>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</si>
  <si>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</si>
  <si>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</si>
  <si>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</si>
  <si>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</si>
  <si>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</si>
  <si>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</si>
  <si>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</si>
  <si>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</si>
  <si>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</si>
  <si>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</si>
  <si>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</si>
  <si>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</si>
  <si>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</si>
  <si>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</si>
  <si>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</si>
  <si>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</si>
  <si>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</si>
  <si>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</si>
  <si>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</si>
  <si>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</si>
  <si>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</si>
  <si>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</si>
  <si>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</si>
  <si>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</si>
  <si>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</si>
  <si>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</si>
  <si>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</si>
  <si>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</si>
  <si>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</si>
  <si>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</si>
  <si>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</si>
  <si>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</si>
  <si>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</si>
  <si>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</si>
  <si>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</si>
  <si>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</si>
  <si>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</si>
  <si>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</si>
  <si>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</si>
  <si>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</si>
  <si>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</si>
  <si>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</si>
  <si>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</si>
  <si>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</si>
  <si>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</si>
  <si>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</si>
  <si>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</si>
  <si>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</si>
  <si>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</si>
  <si>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</si>
  <si>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</si>
  <si>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</si>
  <si>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</si>
  <si>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</si>
  <si>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</si>
  <si>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</si>
  <si>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</si>
  <si>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</si>
  <si>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</si>
  <si>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</si>
  <si>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</si>
  <si>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</si>
  <si>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</si>
  <si>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</si>
  <si>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</si>
  <si>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</si>
  <si>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</si>
  <si>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</si>
  <si>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</si>
  <si>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</si>
  <si>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</si>
  <si>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</si>
  <si>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</si>
  <si>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</si>
  <si>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</si>
  <si>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</si>
  <si>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</si>
  <si>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</si>
  <si>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</si>
  <si>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</si>
  <si>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</si>
  <si>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</si>
  <si>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</si>
  <si>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</si>
  <si>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</si>
  <si>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</si>
  <si>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</si>
  <si>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</si>
  <si>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</si>
  <si>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</si>
  <si>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</si>
  <si>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</si>
  <si>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</si>
  <si>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</si>
  <si>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</si>
  <si>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</si>
  <si>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</si>
  <si>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</si>
  <si>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</si>
  <si>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</si>
  <si>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</si>
  <si>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</si>
  <si>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</si>
  <si>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</si>
  <si>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</si>
  <si>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</si>
  <si>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</si>
  <si>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</si>
  <si>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</si>
  <si>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</si>
  <si>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</si>
  <si>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</si>
  <si>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</si>
  <si>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</si>
  <si>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</si>
  <si>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</si>
  <si>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</si>
  <si>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</si>
  <si>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</si>
  <si>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</si>
  <si>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</si>
  <si>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</si>
  <si>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</si>
  <si>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</si>
  <si>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</si>
  <si>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</si>
  <si>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</si>
  <si>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</si>
  <si>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</si>
  <si>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</si>
  <si>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</si>
  <si>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</si>
  <si>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</si>
  <si>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</si>
  <si>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</si>
  <si>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</si>
  <si>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</si>
  <si>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</si>
  <si>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</si>
  <si>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</si>
  <si>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</si>
  <si>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</si>
  <si>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</si>
  <si>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</si>
  <si>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</si>
  <si>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</si>
  <si>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</si>
  <si>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</si>
  <si>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</si>
  <si>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</si>
  <si>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</si>
  <si>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</si>
  <si>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</si>
  <si>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</si>
  <si>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</si>
  <si>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</si>
  <si>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</si>
  <si>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</si>
  <si>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</si>
  <si>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</si>
  <si>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</si>
  <si>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</si>
  <si>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</si>
  <si>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</si>
  <si>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</si>
  <si>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</si>
  <si>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</si>
  <si>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</si>
  <si>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</si>
  <si>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</si>
  <si>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</si>
  <si>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</si>
  <si>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</si>
  <si>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</si>
  <si>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</si>
  <si>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</si>
  <si>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</si>
  <si>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</si>
  <si>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</si>
  <si>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</si>
  <si>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</si>
  <si>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</si>
  <si>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</si>
  <si>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</si>
  <si>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</si>
  <si>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</si>
  <si>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</si>
  <si>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</si>
  <si>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</si>
  <si>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</si>
  <si>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</si>
  <si>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</si>
  <si>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</si>
  <si>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</si>
  <si>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</si>
  <si>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</si>
  <si>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</si>
  <si>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</si>
  <si>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</si>
  <si>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</si>
  <si>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</si>
  <si>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</si>
  <si>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</si>
  <si>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</si>
  <si>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</si>
  <si>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</si>
  <si>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</si>
  <si>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</si>
  <si>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</si>
  <si>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</si>
  <si>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</si>
  <si>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</si>
  <si>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</si>
  <si>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</si>
  <si>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</si>
  <si>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</si>
  <si>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</si>
  <si>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</si>
  <si>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</si>
  <si>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</si>
  <si>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</si>
  <si>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</si>
  <si>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</si>
  <si>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</si>
  <si>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</si>
  <si>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</si>
  <si>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</si>
  <si>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</si>
  <si>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</si>
  <si>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</si>
  <si>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</si>
  <si>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</si>
  <si>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</si>
  <si>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</si>
  <si>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</si>
  <si>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</si>
  <si>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</si>
  <si>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</si>
  <si>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</si>
  <si>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</si>
  <si>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</si>
  <si>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</si>
  <si>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</si>
  <si>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</si>
  <si>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</si>
  <si>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</si>
  <si>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</si>
  <si>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</si>
  <si>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</si>
  <si>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</si>
  <si>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</si>
  <si>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</si>
  <si>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</si>
  <si>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</si>
  <si>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</si>
  <si>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</si>
  <si>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</si>
  <si>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</si>
  <si>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</si>
  <si>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</si>
  <si>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</si>
  <si>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</si>
  <si>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</si>
  <si>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</si>
  <si>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</si>
  <si>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</si>
  <si>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</si>
  <si>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</si>
  <si>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</si>
  <si>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</si>
  <si>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</si>
  <si>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</si>
  <si>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</si>
  <si>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</si>
  <si>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</si>
  <si>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</si>
  <si>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</si>
  <si>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</si>
  <si>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</si>
  <si>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</si>
  <si>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</si>
  <si>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</si>
  <si>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</si>
  <si>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</si>
  <si>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</si>
  <si>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</si>
  <si>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</si>
  <si>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</si>
  <si>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</si>
  <si>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</si>
  <si>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</si>
  <si>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</si>
  <si>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</si>
  <si>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</si>
  <si>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</si>
  <si>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</si>
  <si>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</si>
  <si>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</si>
  <si>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</si>
  <si>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</si>
  <si>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</si>
  <si>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</si>
  <si>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</si>
  <si>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</si>
  <si>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</si>
  <si>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</si>
  <si>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</si>
  <si>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</si>
  <si>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</si>
  <si>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</si>
  <si>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</si>
  <si>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</si>
  <si>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</si>
  <si>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</si>
  <si>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</si>
  <si>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</si>
  <si>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</si>
  <si>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</si>
  <si>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</si>
  <si>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</si>
  <si>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</si>
  <si>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</si>
  <si>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</si>
  <si>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</si>
  <si>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</si>
  <si>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</si>
  <si>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</si>
  <si>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</si>
  <si>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</si>
  <si>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</si>
  <si>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</si>
  <si>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</si>
  <si>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</si>
  <si>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</si>
  <si>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</si>
  <si>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</si>
  <si>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</si>
  <si>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</si>
  <si>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</si>
  <si>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</si>
  <si>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</si>
  <si>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</si>
  <si>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</si>
  <si>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</si>
  <si>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</si>
  <si>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</si>
  <si>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</si>
  <si>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</si>
  <si>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</si>
  <si>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</si>
  <si>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</si>
  <si>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</si>
  <si>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</si>
  <si>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</si>
  <si>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</si>
  <si>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</si>
  <si>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</si>
  <si>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</si>
  <si>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</si>
  <si>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</si>
  <si>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</si>
  <si>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</si>
  <si>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</si>
  <si>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</si>
  <si>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</si>
  <si>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</si>
  <si>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</si>
  <si>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</si>
  <si>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</si>
  <si>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</si>
  <si>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</si>
  <si>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</si>
  <si>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</si>
  <si>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</si>
  <si>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</si>
  <si>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</si>
  <si>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</si>
  <si>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</si>
  <si>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</si>
  <si>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</si>
  <si>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</si>
  <si>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</si>
  <si>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</si>
  <si>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</si>
  <si>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</si>
  <si>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</si>
  <si>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</si>
  <si>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</si>
  <si>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</si>
  <si>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</si>
  <si>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</si>
  <si>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</si>
  <si>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</si>
  <si>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</si>
  <si>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</si>
  <si>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</si>
  <si>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</si>
  <si>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</si>
  <si>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</si>
  <si>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</si>
  <si>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</si>
  <si>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</si>
  <si>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</si>
  <si>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</si>
  <si>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</si>
  <si>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</si>
  <si>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</si>
  <si>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</si>
  <si>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</si>
  <si>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</si>
  <si>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</si>
  <si>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</si>
  <si>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</si>
  <si>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</si>
  <si>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</si>
  <si>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</si>
  <si>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</si>
  <si>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</si>
  <si>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</si>
  <si>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</si>
  <si>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</si>
  <si>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</si>
  <si>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</si>
  <si>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</si>
  <si>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</si>
  <si>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</si>
  <si>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</si>
  <si>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</si>
  <si>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</si>
  <si>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</si>
  <si>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</si>
  <si>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</si>
  <si>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</si>
  <si>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</si>
  <si>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</si>
  <si>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</si>
  <si>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</si>
  <si>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</si>
  <si>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</si>
  <si>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</si>
  <si>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</si>
  <si>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</si>
  <si>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</si>
  <si>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</si>
  <si>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</si>
  <si>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</si>
  <si>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</si>
  <si>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</si>
  <si>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</si>
  <si>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</si>
  <si>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</si>
  <si>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</si>
  <si>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</si>
  <si>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</si>
  <si>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</si>
  <si>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</si>
  <si>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</si>
  <si>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</si>
  <si>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</si>
  <si>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</si>
  <si>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</si>
  <si>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</si>
  <si>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</si>
  <si>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</si>
  <si>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</si>
  <si>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</si>
  <si>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</si>
  <si>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</si>
  <si>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</si>
  <si>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</si>
  <si>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</si>
  <si>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</si>
  <si>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</si>
  <si>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</si>
  <si>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</si>
  <si>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</si>
  <si>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</si>
  <si>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</si>
  <si>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</si>
  <si>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</si>
  <si>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</si>
  <si>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</si>
  <si>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</si>
  <si>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</si>
  <si>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</si>
  <si>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</si>
  <si>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</si>
  <si>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</si>
  <si>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</si>
  <si>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</si>
  <si>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</si>
  <si>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</si>
  <si>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</si>
  <si>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</si>
  <si>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</si>
  <si>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</si>
  <si>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</si>
  <si>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</si>
  <si>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</si>
  <si>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</si>
  <si>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</si>
  <si>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</si>
  <si>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</si>
  <si>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</si>
  <si>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</si>
  <si>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</si>
  <si>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</si>
  <si>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</si>
  <si>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</si>
  <si>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</si>
  <si>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</si>
  <si>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</si>
  <si>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</si>
  <si>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</si>
  <si>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</si>
  <si>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</si>
  <si>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</si>
  <si>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</si>
  <si>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</si>
  <si>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</si>
  <si>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</si>
  <si>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</si>
  <si>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</si>
  <si>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</si>
  <si>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</si>
  <si>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</si>
  <si>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</si>
  <si>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</si>
  <si>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</si>
  <si>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</si>
  <si>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</si>
  <si>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</si>
  <si>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</si>
  <si>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</si>
  <si>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</si>
  <si>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</si>
  <si>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</si>
  <si>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</si>
  <si>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</si>
  <si>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</si>
  <si>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</si>
  <si>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</si>
  <si>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</si>
  <si>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</si>
  <si>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</si>
  <si>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</si>
  <si>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</si>
  <si>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</si>
  <si>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</si>
  <si>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</si>
  <si>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</si>
  <si>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</si>
  <si>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</si>
  <si>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</si>
  <si>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</si>
  <si>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</si>
  <si>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</si>
  <si>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</si>
  <si>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</si>
  <si>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</si>
  <si>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</si>
  <si>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</si>
  <si>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</si>
  <si>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</si>
  <si>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</si>
  <si>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</si>
  <si>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</si>
  <si>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</si>
  <si>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</si>
  <si>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</si>
  <si>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</si>
  <si>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</si>
  <si>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</si>
  <si>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</si>
  <si>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</si>
  <si>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</si>
  <si>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</si>
  <si>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</si>
  <si>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</si>
  <si>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</si>
  <si>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</si>
  <si>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</si>
  <si>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</si>
  <si>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</si>
  <si>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</si>
  <si>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</si>
  <si>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</si>
  <si>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</si>
  <si>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</si>
  <si>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</si>
  <si>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</si>
  <si>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</si>
  <si>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</si>
  <si>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</si>
  <si>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</si>
  <si>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</si>
  <si>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</si>
  <si>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</si>
  <si>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</si>
  <si>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</si>
  <si>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</si>
  <si>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</si>
  <si>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</si>
  <si>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</si>
  <si>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</si>
  <si>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</si>
  <si>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</si>
  <si>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</si>
  <si>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</si>
  <si>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</si>
  <si>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</si>
  <si>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</si>
  <si>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</si>
  <si>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</si>
  <si>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</si>
  <si>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</si>
  <si>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</si>
  <si>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</si>
  <si>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</si>
  <si>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</si>
  <si>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</si>
  <si>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</si>
  <si>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</si>
  <si>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</si>
  <si>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</si>
  <si>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</si>
  <si>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</si>
  <si>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</si>
  <si>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</si>
  <si>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</si>
  <si>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</si>
  <si>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</si>
  <si>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</si>
  <si>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</si>
  <si>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</si>
  <si>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</si>
  <si>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</si>
  <si>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</si>
  <si>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</si>
  <si>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</si>
  <si>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</si>
  <si>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</si>
  <si>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</si>
  <si>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</si>
  <si>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</si>
  <si>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</si>
  <si>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</si>
  <si>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</si>
  <si>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</si>
  <si>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</si>
  <si>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</si>
  <si>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</si>
  <si>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</si>
  <si>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</si>
  <si>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</si>
  <si>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</si>
  <si>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</si>
  <si>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</si>
  <si>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</si>
  <si>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</si>
  <si>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</si>
  <si>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</si>
  <si>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</si>
  <si>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</si>
  <si>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</si>
  <si>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</si>
  <si>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</si>
  <si>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</si>
  <si>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</si>
  <si>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</si>
  <si>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</si>
  <si>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</si>
  <si>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</si>
  <si>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</si>
  <si>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</si>
  <si>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</si>
  <si>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</si>
  <si>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</si>
  <si>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</si>
  <si>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</si>
  <si>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</si>
  <si>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</si>
  <si>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</si>
  <si>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</si>
  <si>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</si>
  <si>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</si>
  <si>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</si>
  <si>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</si>
  <si>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</si>
  <si>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</si>
  <si>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</si>
  <si>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</si>
  <si>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</si>
  <si>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</si>
  <si>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</si>
  <si>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</si>
  <si>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</si>
  <si>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</si>
  <si>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</si>
  <si>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</si>
  <si>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</si>
  <si>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</si>
  <si>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</si>
  <si>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</si>
  <si>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</si>
  <si>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</si>
  <si>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</si>
  <si>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</si>
  <si>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</si>
  <si>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</si>
  <si>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</si>
  <si>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</si>
  <si>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</si>
  <si>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</si>
  <si>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</si>
  <si>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</si>
  <si>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</si>
  <si>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</si>
  <si>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</si>
  <si>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</si>
  <si>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</si>
  <si>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</si>
  <si>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</si>
  <si>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</si>
  <si>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</si>
  <si>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</si>
  <si>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</si>
  <si>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</si>
  <si>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</si>
  <si>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</si>
  <si>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</si>
  <si>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</si>
  <si>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</si>
  <si>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</si>
  <si>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</si>
  <si>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</si>
  <si>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</si>
  <si>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</si>
  <si>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</si>
  <si>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</si>
  <si>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</si>
  <si>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</si>
  <si>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</si>
  <si>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</si>
  <si>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</si>
  <si>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</si>
  <si>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</si>
  <si>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</si>
  <si>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</si>
  <si>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</si>
  <si>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</si>
  <si>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</si>
  <si>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</si>
  <si>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</si>
  <si>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</si>
  <si>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</si>
  <si>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</si>
  <si>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</si>
  <si>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</si>
  <si>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</si>
  <si>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</si>
  <si>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</si>
  <si>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</si>
  <si>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</si>
  <si>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</si>
  <si>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</si>
  <si>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</si>
  <si>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</si>
  <si>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</si>
  <si>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</si>
  <si>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</si>
  <si>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</si>
  <si>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</si>
  <si>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</si>
  <si>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</si>
  <si>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</si>
  <si>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</si>
  <si>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</si>
  <si>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</si>
  <si>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</si>
  <si>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</si>
  <si>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</si>
  <si>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</si>
  <si>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</si>
  <si>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</si>
  <si>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</si>
  <si>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</si>
  <si>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</si>
  <si>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</si>
  <si>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</si>
  <si>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</si>
  <si>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</si>
  <si>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</si>
  <si>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</si>
  <si>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</si>
  <si>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</si>
  <si>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</si>
  <si>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</si>
  <si>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</si>
  <si>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</si>
  <si>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</si>
  <si>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</si>
  <si>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</si>
  <si>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</si>
  <si>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</si>
  <si>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</si>
  <si>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</si>
  <si>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</si>
  <si>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</si>
  <si>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</si>
  <si>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</si>
  <si>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</si>
  <si>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</si>
  <si>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</si>
  <si>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</si>
  <si>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</si>
  <si>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</si>
  <si>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</si>
  <si>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</si>
  <si>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</si>
  <si>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</si>
  <si>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</si>
  <si>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</si>
  <si>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</si>
  <si>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</si>
  <si>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</si>
  <si>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</si>
  <si>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</si>
  <si>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</si>
  <si>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</si>
  <si>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</si>
  <si>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</si>
  <si>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</si>
  <si>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</si>
  <si>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</si>
  <si>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</si>
  <si>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</si>
  <si>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</si>
  <si>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</si>
  <si>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</si>
  <si>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</si>
  <si>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</si>
  <si>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</si>
  <si>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</si>
  <si>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</si>
  <si>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</si>
  <si>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</si>
  <si>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</si>
  <si>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</si>
  <si>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</si>
  <si>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</si>
  <si>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</si>
  <si>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</si>
  <si>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</si>
  <si>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</si>
  <si>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</si>
  <si>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</si>
  <si>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</si>
  <si>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</si>
  <si>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</si>
  <si>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</si>
  <si>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</si>
  <si>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</si>
  <si>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</si>
  <si>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</si>
  <si>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</si>
  <si>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</si>
  <si>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</si>
  <si>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</si>
  <si>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</si>
  <si>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</si>
  <si>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</si>
  <si>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</si>
  <si>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</si>
  <si>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</si>
  <si>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</si>
  <si>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</si>
  <si>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</si>
  <si>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</si>
  <si>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</si>
  <si>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</si>
  <si>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</si>
  <si>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</si>
  <si>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</si>
  <si>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</si>
  <si>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</si>
  <si>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</si>
  <si>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</si>
  <si>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</si>
  <si>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</si>
  <si>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</si>
  <si>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</si>
  <si>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</si>
  <si>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</si>
  <si>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</si>
  <si>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</si>
  <si>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</si>
  <si>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</si>
  <si>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</si>
  <si>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</si>
  <si>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</si>
  <si>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</si>
  <si>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</si>
  <si>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</si>
  <si>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</si>
  <si>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</si>
  <si>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</si>
  <si>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</si>
  <si>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</si>
  <si>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</si>
  <si>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</si>
  <si>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</si>
  <si>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</si>
  <si>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</si>
  <si>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</si>
  <si>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</si>
  <si>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</si>
  <si>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</si>
  <si>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</si>
  <si>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</si>
  <si>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</si>
  <si>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</si>
  <si>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</si>
  <si>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</si>
  <si>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</si>
  <si>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</si>
  <si>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</si>
  <si>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</si>
  <si>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</si>
  <si>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</si>
  <si>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</si>
  <si>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</si>
  <si>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</si>
  <si>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</si>
  <si>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</si>
  <si>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</si>
  <si>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</si>
  <si>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</si>
  <si>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</si>
  <si>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</si>
  <si>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</si>
  <si>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</si>
  <si>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</si>
  <si>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</si>
  <si>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</si>
  <si>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</si>
  <si>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</si>
  <si>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</si>
  <si>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</si>
  <si>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</si>
  <si>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</si>
  <si>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</si>
  <si>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</si>
  <si>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</si>
  <si>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</si>
  <si>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</si>
  <si>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</si>
  <si>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</si>
  <si>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</si>
  <si>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</si>
  <si>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</si>
  <si>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</si>
  <si>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</si>
  <si>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</si>
  <si>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</si>
  <si>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</si>
  <si>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</si>
  <si>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</si>
  <si>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</si>
  <si>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</si>
  <si>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</si>
  <si>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</si>
  <si>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</si>
  <si>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</si>
  <si>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</si>
  <si>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</si>
  <si>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</si>
  <si>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</si>
  <si>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</si>
  <si>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</si>
  <si>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</si>
  <si>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</si>
  <si>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</si>
  <si>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</si>
  <si>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</si>
  <si>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</si>
  <si>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</si>
  <si>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</si>
  <si>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</si>
  <si>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</si>
  <si>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</si>
  <si>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</si>
  <si>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</si>
  <si>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</si>
  <si>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</si>
  <si>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</si>
  <si>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</si>
  <si>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</si>
  <si>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</si>
  <si>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</si>
  <si>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</si>
  <si>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</si>
  <si>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</si>
  <si>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</si>
  <si>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</si>
  <si>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</si>
  <si>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</si>
  <si>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</si>
  <si>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</si>
  <si>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</si>
  <si>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</si>
  <si>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</si>
  <si>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</si>
  <si>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</si>
  <si>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</si>
  <si>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</si>
  <si>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</si>
  <si>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</si>
  <si>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</si>
  <si>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</si>
  <si>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</si>
  <si>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</si>
  <si>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</si>
  <si>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</si>
  <si>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</si>
  <si>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</si>
  <si>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</si>
  <si>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</si>
  <si>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</si>
  <si>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</si>
  <si>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</si>
  <si>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</si>
  <si>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</si>
  <si>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</si>
  <si>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</si>
  <si>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</si>
  <si>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</si>
  <si>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</si>
  <si>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</si>
  <si>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</si>
  <si>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</si>
  <si>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</si>
  <si>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</si>
  <si>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</si>
  <si>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</si>
  <si>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</si>
  <si>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</si>
  <si>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</si>
  <si>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</si>
  <si>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</si>
  <si>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</si>
  <si>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</si>
  <si>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</si>
  <si>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</si>
  <si>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</si>
  <si>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</si>
  <si>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</si>
  <si>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</si>
  <si>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</si>
  <si>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</si>
  <si>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</si>
  <si>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</si>
  <si>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</si>
  <si>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</si>
  <si>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</si>
  <si>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</si>
  <si>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</si>
  <si>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</si>
  <si>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</si>
  <si>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</si>
  <si>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</si>
  <si>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</si>
  <si>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</si>
  <si>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</si>
  <si>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</si>
  <si>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</si>
  <si>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</si>
  <si>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</si>
  <si>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</si>
  <si>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</si>
  <si>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</si>
  <si>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</si>
  <si>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</si>
  <si>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</si>
  <si>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</si>
  <si>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</si>
  <si>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</si>
  <si>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</si>
  <si>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</si>
  <si>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</si>
  <si>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</si>
  <si>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</si>
  <si>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</si>
  <si>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</si>
  <si>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</si>
  <si>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</si>
  <si>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</si>
  <si>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</si>
  <si>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</si>
  <si>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</si>
  <si>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</si>
  <si>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</si>
  <si>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</si>
  <si>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</si>
  <si>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</si>
  <si>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</si>
  <si>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</si>
  <si>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</si>
  <si>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</si>
  <si>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</si>
  <si>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</si>
  <si>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</si>
  <si>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</si>
  <si>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</si>
  <si>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</si>
  <si>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</si>
  <si>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</si>
  <si>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</si>
  <si>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</si>
  <si>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</si>
  <si>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</si>
  <si>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</si>
  <si>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</si>
  <si>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</si>
  <si>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</si>
  <si>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</si>
  <si>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</si>
  <si>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</si>
  <si>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</si>
  <si>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</si>
  <si>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</si>
  <si>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</si>
  <si>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</si>
  <si>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</si>
  <si>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</si>
  <si>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</si>
  <si>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</si>
  <si>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</si>
  <si>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</si>
  <si>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</si>
  <si>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</si>
  <si>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</si>
  <si>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</si>
  <si>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</si>
  <si>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</si>
  <si>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</si>
  <si>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</si>
  <si>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</si>
  <si>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</si>
  <si>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</si>
  <si>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</si>
  <si>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</si>
  <si>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</si>
  <si>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</si>
  <si>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</si>
  <si>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</si>
  <si>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</si>
  <si>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</si>
  <si>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</si>
  <si>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</si>
  <si>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</si>
  <si>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</si>
  <si>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</si>
  <si>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</si>
  <si>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</si>
  <si>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</si>
  <si>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</si>
  <si>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</si>
  <si>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</si>
  <si>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</si>
  <si>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</si>
  <si>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</si>
  <si>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</si>
  <si>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</si>
  <si>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</si>
  <si>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</si>
  <si>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</si>
  <si>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</si>
  <si>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</si>
  <si>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</si>
  <si>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</si>
  <si>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</si>
  <si>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</si>
  <si>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</si>
  <si>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</si>
  <si>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</si>
  <si>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</si>
  <si>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</si>
  <si>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</si>
  <si>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</si>
  <si>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</si>
  <si>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</si>
  <si>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</si>
  <si>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</si>
  <si>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</si>
  <si>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</si>
  <si>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</si>
  <si>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</si>
  <si>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</si>
  <si>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</si>
  <si>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</si>
  <si>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</si>
  <si>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</si>
  <si>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</si>
  <si>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</si>
  <si>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</si>
  <si>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</si>
  <si>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</si>
  <si>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</si>
  <si>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</si>
  <si>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</si>
  <si>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</si>
  <si>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</si>
  <si>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</si>
  <si>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</si>
  <si>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</si>
  <si>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</si>
  <si>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</si>
  <si>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</si>
  <si>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</si>
  <si>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</si>
  <si>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</si>
  <si>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</si>
  <si>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</si>
  <si>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</si>
  <si>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</si>
  <si>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</si>
  <si>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</si>
  <si>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</si>
  <si>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</si>
  <si>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</si>
  <si>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</si>
  <si>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</si>
  <si>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</si>
  <si>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</si>
  <si>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</si>
  <si>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</si>
  <si>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</si>
  <si>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</si>
  <si>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</si>
  <si>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</si>
  <si>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</si>
  <si>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</si>
  <si>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</si>
  <si>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</si>
  <si>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</si>
  <si>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</si>
  <si>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</si>
  <si>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</si>
  <si>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</si>
  <si>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</si>
  <si>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</si>
  <si>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</si>
  <si>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</si>
  <si>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</si>
  <si>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</si>
  <si>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</si>
  <si>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</si>
  <si>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</si>
  <si>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</si>
  <si>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</si>
  <si>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</si>
  <si>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</si>
  <si>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</si>
  <si>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</si>
  <si>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</si>
  <si>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</si>
  <si>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</si>
  <si>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</si>
  <si>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</si>
  <si>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</si>
  <si>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</si>
  <si>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</si>
  <si>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</si>
  <si>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</si>
  <si>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</si>
  <si>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</si>
  <si>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</si>
  <si>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</si>
  <si>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</si>
  <si>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</si>
  <si>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</si>
  <si>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</si>
  <si>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</si>
  <si>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</si>
  <si>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</si>
  <si>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</si>
  <si>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</si>
  <si>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</si>
  <si>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</si>
  <si>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</si>
  <si>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</si>
  <si>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</si>
  <si>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</si>
  <si>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</si>
  <si>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</si>
  <si>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</si>
  <si>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</si>
  <si>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</si>
  <si>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</si>
  <si>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</si>
  <si>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</si>
  <si>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</si>
  <si>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</si>
  <si>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</si>
  <si>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</si>
  <si>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</si>
  <si>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</si>
  <si>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</si>
  <si>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</si>
  <si>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</si>
  <si>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</si>
  <si>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</si>
  <si>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</si>
  <si>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</si>
  <si>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</si>
  <si>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</si>
  <si>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</si>
  <si>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</si>
  <si>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</si>
  <si>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</si>
  <si>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</si>
  <si>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</si>
  <si>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</si>
  <si>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</si>
  <si>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</si>
  <si>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</si>
  <si>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</si>
  <si>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</si>
  <si>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</si>
  <si>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</si>
  <si>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</si>
  <si>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</si>
  <si>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</si>
  <si>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</si>
  <si>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</si>
  <si>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</si>
  <si>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</si>
  <si>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</si>
  <si>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</si>
  <si>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</si>
  <si>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</si>
  <si>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</si>
  <si>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</si>
  <si>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</si>
  <si>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</si>
  <si>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</si>
  <si>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</si>
  <si>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</si>
  <si>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</si>
  <si>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</si>
  <si>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</si>
  <si>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</si>
  <si>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</si>
  <si>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</si>
  <si>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</si>
  <si>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</si>
  <si>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</si>
  <si>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</si>
  <si>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</si>
  <si>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</si>
  <si>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</si>
  <si>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</si>
  <si>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</si>
  <si>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</si>
  <si>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</si>
  <si>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</si>
  <si>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</si>
  <si>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</si>
  <si>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</si>
  <si>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</si>
  <si>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</si>
  <si>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</si>
  <si>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</si>
  <si>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</si>
  <si>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</si>
  <si>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</si>
  <si>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</si>
  <si>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</si>
  <si>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</si>
  <si>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</si>
  <si>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</si>
  <si>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</si>
  <si>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</si>
  <si>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</si>
  <si>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</si>
  <si>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</si>
  <si>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</si>
  <si>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</si>
  <si>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</si>
  <si>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</si>
  <si>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</si>
  <si>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</si>
  <si>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</si>
  <si>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</si>
  <si>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</si>
  <si>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</si>
  <si>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</si>
  <si>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</si>
  <si>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</si>
  <si>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</si>
  <si>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</si>
  <si>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</si>
  <si>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</si>
  <si>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</si>
  <si>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</si>
  <si>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</si>
  <si>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</si>
  <si>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</si>
  <si>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</si>
  <si>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</si>
  <si>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</si>
  <si>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</si>
  <si>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</si>
  <si>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</si>
  <si>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</si>
  <si>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</si>
  <si>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</si>
  <si>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</si>
  <si>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</si>
  <si>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</si>
  <si>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</si>
  <si>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</si>
  <si>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</si>
  <si>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</si>
  <si>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</si>
  <si>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</si>
  <si>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</si>
  <si>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</si>
  <si>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</si>
  <si>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</si>
  <si>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</si>
  <si>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</si>
  <si>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</si>
  <si>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</si>
  <si>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</si>
  <si>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</si>
  <si>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</si>
  <si>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</si>
  <si>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</si>
  <si>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</si>
  <si>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</si>
  <si>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</si>
  <si>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</si>
  <si>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</si>
  <si>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</si>
  <si>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</si>
  <si>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</si>
  <si>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</si>
  <si>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</si>
  <si>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</si>
  <si>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</si>
  <si>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</si>
  <si>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</si>
  <si>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</si>
  <si>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</si>
  <si>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</si>
  <si>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</si>
  <si>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</si>
  <si>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</si>
  <si>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</si>
  <si>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</si>
  <si>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</si>
  <si>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</si>
  <si>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</si>
  <si>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</si>
  <si>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</si>
  <si>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</si>
  <si>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</si>
  <si>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</si>
  <si>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</si>
  <si>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</si>
  <si>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</si>
  <si>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</si>
  <si>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</si>
  <si>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</si>
  <si>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</si>
  <si>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</si>
  <si>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</si>
  <si>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</si>
  <si>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</si>
  <si>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</si>
  <si>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</si>
  <si>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</si>
  <si>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</si>
  <si>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</si>
  <si>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</si>
  <si>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</si>
  <si>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</si>
  <si>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</si>
  <si>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</si>
  <si>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</si>
  <si>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</si>
  <si>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</si>
  <si>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</si>
  <si>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</si>
  <si>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</si>
  <si>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</si>
  <si>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</si>
  <si>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</si>
  <si>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</si>
  <si>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</si>
  <si>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</si>
  <si>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</si>
  <si>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</si>
  <si>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</si>
  <si>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</si>
  <si>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</si>
  <si>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</si>
  <si>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</si>
  <si>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</si>
  <si>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</si>
  <si>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</si>
  <si>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</si>
  <si>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</si>
  <si>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</si>
  <si>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</si>
  <si>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</si>
  <si>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</si>
  <si>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</si>
  <si>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</si>
  <si>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</si>
  <si>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</si>
  <si>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</si>
  <si>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</si>
  <si>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</si>
  <si>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</si>
  <si>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</si>
  <si>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</si>
  <si>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</si>
  <si>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</si>
  <si>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</si>
  <si>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</si>
  <si>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</si>
  <si>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</si>
  <si>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</si>
  <si>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</si>
  <si>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</si>
  <si>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</si>
  <si>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</si>
  <si>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</si>
  <si>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</si>
  <si>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</si>
  <si>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</si>
  <si>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</si>
  <si>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</si>
  <si>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</si>
  <si>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</si>
  <si>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</si>
  <si>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</si>
  <si>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</si>
  <si>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</si>
  <si>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</si>
  <si>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</si>
  <si>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</si>
  <si>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</si>
  <si>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</si>
  <si>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</si>
  <si>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</si>
  <si>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</si>
  <si>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</si>
  <si>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</si>
  <si>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</si>
  <si>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</si>
  <si>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</si>
  <si>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</si>
  <si>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</si>
  <si>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</si>
  <si>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</si>
  <si>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</si>
  <si>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</si>
  <si>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</si>
  <si>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</si>
  <si>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</si>
  <si>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</si>
  <si>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</si>
  <si>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</si>
  <si>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</si>
  <si>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</si>
  <si>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</si>
  <si>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</si>
  <si>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</si>
  <si>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</si>
  <si>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</si>
  <si>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</si>
  <si>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</si>
  <si>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</si>
  <si>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</si>
  <si>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</si>
  <si>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</si>
  <si>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</si>
  <si>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</si>
  <si>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</si>
  <si>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</si>
  <si>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</si>
  <si>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</si>
  <si>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</si>
  <si>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</si>
  <si>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</si>
  <si>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</si>
  <si>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</si>
  <si>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</si>
  <si>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</si>
  <si>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</si>
  <si>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</si>
  <si>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</si>
  <si>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</si>
  <si>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</si>
  <si>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</si>
  <si>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</si>
  <si>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</si>
  <si>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</si>
  <si>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</si>
  <si>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</si>
  <si>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</si>
  <si>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</si>
  <si>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</si>
  <si>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</si>
  <si>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</si>
  <si>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</si>
  <si>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</si>
  <si>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</si>
  <si>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</si>
  <si>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</si>
  <si>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</si>
  <si>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</si>
  <si>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</si>
  <si>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</si>
  <si>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</si>
  <si>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</si>
  <si>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</si>
  <si>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</si>
  <si>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</si>
  <si>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</si>
  <si>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</si>
  <si>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</si>
  <si>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</si>
  <si>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</si>
  <si>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</si>
  <si>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</si>
  <si>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</si>
  <si>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</si>
  <si>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</si>
  <si>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</si>
  <si>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</si>
  <si>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</si>
  <si>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</si>
  <si>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</si>
  <si>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</si>
  <si>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</si>
  <si>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</si>
  <si>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</si>
  <si>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</si>
  <si>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</si>
  <si>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</si>
  <si>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</si>
  <si>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</si>
  <si>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</si>
  <si>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</si>
  <si>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</si>
  <si>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</si>
  <si>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</si>
  <si>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</si>
  <si>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</si>
  <si>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</si>
  <si>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</si>
  <si>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</si>
  <si>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</si>
  <si>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</si>
  <si>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</si>
  <si>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</si>
  <si>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</si>
  <si>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</si>
  <si>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</si>
  <si>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</si>
  <si>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</si>
  <si>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</si>
  <si>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</si>
  <si>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</si>
  <si>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</si>
  <si>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</si>
  <si>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</si>
  <si>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</si>
  <si>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</si>
  <si>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</si>
  <si>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</si>
  <si>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</si>
  <si>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</si>
  <si>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</si>
  <si>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</si>
  <si>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</si>
  <si>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</si>
  <si>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</si>
  <si>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</si>
  <si>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</si>
  <si>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</si>
  <si>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</si>
  <si>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</si>
  <si>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</si>
  <si>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</si>
  <si>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</si>
  <si>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</si>
  <si>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</si>
  <si>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</si>
  <si>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</si>
  <si>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</si>
  <si>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</si>
  <si>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</si>
  <si>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</si>
  <si>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</si>
  <si>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</si>
  <si>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</si>
  <si>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</si>
  <si>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</si>
  <si>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</si>
  <si>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</si>
  <si>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</si>
  <si>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</si>
  <si>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</si>
  <si>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</si>
  <si>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</si>
  <si>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</si>
  <si>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</si>
  <si>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</si>
  <si>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</si>
  <si>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</si>
  <si>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</si>
  <si>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</si>
  <si>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</si>
  <si>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</si>
  <si>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</si>
  <si>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</si>
  <si>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</si>
  <si>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</si>
  <si>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</si>
  <si>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</si>
  <si>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</si>
  <si>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</si>
  <si>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</si>
  <si>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</si>
  <si>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</si>
  <si>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</si>
  <si>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</si>
  <si>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</si>
  <si>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</si>
  <si>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</si>
  <si>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</si>
  <si>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</si>
  <si>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</si>
  <si>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</si>
  <si>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</si>
  <si>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</si>
  <si>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</si>
  <si>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</si>
  <si>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</si>
  <si>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</si>
  <si>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</si>
  <si>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</si>
  <si>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</si>
  <si>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</si>
  <si>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</si>
  <si>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</si>
  <si>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</si>
  <si>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</si>
  <si>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</si>
  <si>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</si>
  <si>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</si>
  <si>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</si>
  <si>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</si>
  <si>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</si>
  <si>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</si>
  <si>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</si>
  <si>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</si>
  <si>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</si>
  <si>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</si>
  <si>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</si>
  <si>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</si>
  <si>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</si>
  <si>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</si>
  <si>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</si>
  <si>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</si>
  <si>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</si>
  <si>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</si>
  <si>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</si>
  <si>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</si>
  <si>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</si>
  <si>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</si>
  <si>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</si>
  <si>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</si>
  <si>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</si>
  <si>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</si>
  <si>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</si>
  <si>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</si>
  <si>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</si>
  <si>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</si>
  <si>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</si>
  <si>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</si>
  <si>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</si>
  <si>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</si>
  <si>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</si>
  <si>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</si>
  <si>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</si>
  <si>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</si>
  <si>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</si>
  <si>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</si>
  <si>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</si>
  <si>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</si>
  <si>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</si>
  <si>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</si>
  <si>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</si>
  <si>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</si>
  <si>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</si>
  <si>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</si>
  <si>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</si>
  <si>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</si>
  <si>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</si>
  <si>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</si>
  <si>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</si>
  <si>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</si>
  <si>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</si>
  <si>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</si>
  <si>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</si>
  <si>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</si>
  <si>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</si>
  <si>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</si>
  <si>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</si>
  <si>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</si>
  <si>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</si>
  <si>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</si>
  <si>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</si>
  <si>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</si>
  <si>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</si>
  <si>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</si>
  <si>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</si>
  <si>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</si>
  <si>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</si>
  <si>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</si>
  <si>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</si>
  <si>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</si>
  <si>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</si>
  <si>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</si>
  <si>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</si>
  <si>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</si>
  <si>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</si>
  <si>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</si>
  <si>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</si>
  <si>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</si>
  <si>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</si>
  <si>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</si>
  <si>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</si>
  <si>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</si>
  <si>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</si>
  <si>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</si>
  <si>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</si>
  <si>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</si>
  <si>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</si>
  <si>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</si>
  <si>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</si>
  <si>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</si>
  <si>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</si>
  <si>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</si>
  <si>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</si>
  <si>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</si>
  <si>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</si>
  <si>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</si>
  <si>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</si>
  <si>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</si>
  <si>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</si>
  <si>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</si>
  <si>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</si>
  <si>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</si>
  <si>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</si>
  <si>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</si>
  <si>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</si>
  <si>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</si>
  <si>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</si>
  <si>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</si>
  <si>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</si>
  <si>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</si>
  <si>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</si>
  <si>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</si>
  <si>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</si>
  <si>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</si>
  <si>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</si>
  <si>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</si>
  <si>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</si>
  <si>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</si>
  <si>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</si>
  <si>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</si>
  <si>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</si>
  <si>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</si>
  <si>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</si>
  <si>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</si>
  <si>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</si>
  <si>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</si>
  <si>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</si>
  <si>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</si>
  <si>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</si>
  <si>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</si>
  <si>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</si>
  <si>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</si>
  <si>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</si>
  <si>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</si>
  <si>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</si>
  <si>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</si>
  <si>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</si>
  <si>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</si>
  <si>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</si>
  <si>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</si>
  <si>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</si>
  <si>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</si>
  <si>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</si>
  <si>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</si>
  <si>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</si>
  <si>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</si>
  <si>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</si>
  <si>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</si>
  <si>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</si>
  <si>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</si>
  <si>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</si>
  <si>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</si>
  <si>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</si>
  <si>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</si>
  <si>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</si>
  <si>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</si>
  <si>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</si>
  <si>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</si>
  <si>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</si>
  <si>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</si>
  <si>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</si>
  <si>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</si>
  <si>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</si>
  <si>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</si>
  <si>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</si>
  <si>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</si>
  <si>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</si>
  <si>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</si>
  <si>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</si>
  <si>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</si>
  <si>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</si>
  <si>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</si>
  <si>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</si>
  <si>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</si>
  <si>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</si>
  <si>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</si>
  <si>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</si>
  <si>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</si>
  <si>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</si>
  <si>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</si>
  <si>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</si>
  <si>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</si>
  <si>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</si>
  <si>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</si>
  <si>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</si>
  <si>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</si>
  <si>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</si>
  <si>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</si>
  <si>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</si>
  <si>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</si>
  <si>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</si>
  <si>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</si>
  <si>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</si>
  <si>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</si>
  <si>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</si>
  <si>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</si>
  <si>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</si>
  <si>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</si>
  <si>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</si>
  <si>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</si>
  <si>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</si>
  <si>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</si>
  <si>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</si>
  <si>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</si>
  <si>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</si>
  <si>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</si>
  <si>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</si>
  <si>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</si>
  <si>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</si>
  <si>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</si>
  <si>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</si>
  <si>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</si>
  <si>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</si>
  <si>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</si>
  <si>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</si>
  <si>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</si>
  <si>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</si>
  <si>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</si>
  <si>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</si>
  <si>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</si>
  <si>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</si>
  <si>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</si>
  <si>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</si>
  <si>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</si>
  <si>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</si>
  <si>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</si>
  <si>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</si>
  <si>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</si>
  <si>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</si>
  <si>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</si>
  <si>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</si>
  <si>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</si>
  <si>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</si>
  <si>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</si>
  <si>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</si>
  <si>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</si>
  <si>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</si>
  <si>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</si>
  <si>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</si>
  <si>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</si>
  <si>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</si>
  <si>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</si>
  <si>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</si>
  <si>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</si>
  <si>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</si>
  <si>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</si>
  <si>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</si>
  <si>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</si>
  <si>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</si>
  <si>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</si>
  <si>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</si>
  <si>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</si>
  <si>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</si>
  <si>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</si>
  <si>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</si>
  <si>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</si>
  <si>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</si>
  <si>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</si>
  <si>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</si>
  <si>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</si>
  <si>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</si>
  <si>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</si>
  <si>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</si>
  <si>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</si>
  <si>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</si>
  <si>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</si>
  <si>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</si>
  <si>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</si>
  <si>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</si>
  <si>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</si>
  <si>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</si>
  <si>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</si>
  <si>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</si>
  <si>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</si>
  <si>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</si>
  <si>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</si>
  <si>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</si>
  <si>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</si>
  <si>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</si>
  <si>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</si>
  <si>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</si>
  <si>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</si>
  <si>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</si>
  <si>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</si>
  <si>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</si>
  <si>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</si>
  <si>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</si>
  <si>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</si>
  <si>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</si>
  <si>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</si>
  <si>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</si>
  <si>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</si>
  <si>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</si>
  <si>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</si>
  <si>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</si>
  <si>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</si>
  <si>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</si>
  <si>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</si>
  <si>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</si>
  <si>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</si>
  <si>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</si>
  <si>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</si>
  <si>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</si>
  <si>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</si>
  <si>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</si>
  <si>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</si>
  <si>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</si>
  <si>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</si>
  <si>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</si>
  <si>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</si>
  <si>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</si>
  <si>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</si>
  <si>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</si>
  <si>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</si>
  <si>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</si>
  <si>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</si>
  <si>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</si>
  <si>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</si>
  <si>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</si>
  <si>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</si>
  <si>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</si>
  <si>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</si>
  <si>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</si>
  <si>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</si>
  <si>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</si>
  <si>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</si>
  <si>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</si>
  <si>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</si>
  <si>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</si>
  <si>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</si>
  <si>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</si>
  <si>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</si>
  <si>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</si>
  <si>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</si>
  <si>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</si>
  <si>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</si>
  <si>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</si>
  <si>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</si>
  <si>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</si>
  <si>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</si>
  <si>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</si>
  <si>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</si>
  <si>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</si>
  <si>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</si>
  <si>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</si>
  <si>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</si>
  <si>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</si>
  <si>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</si>
  <si>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</si>
  <si>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</si>
  <si>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</si>
  <si>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</si>
  <si>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</si>
  <si>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</si>
  <si>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</si>
  <si>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</si>
  <si>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</si>
  <si>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</si>
  <si>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</si>
  <si>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</si>
  <si>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</si>
  <si>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</si>
  <si>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</si>
  <si>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</si>
  <si>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</si>
  <si>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</si>
  <si>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</si>
  <si>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</si>
  <si>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</si>
  <si>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</si>
  <si>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</si>
  <si>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</si>
  <si>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</si>
  <si>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</si>
  <si>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</si>
  <si>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</si>
  <si>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</si>
  <si>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</si>
  <si>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</si>
  <si>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</si>
  <si>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</si>
  <si>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</si>
  <si>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</si>
  <si>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</si>
  <si>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</si>
  <si>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</si>
  <si>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</si>
  <si>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</si>
  <si>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</si>
  <si>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</si>
  <si>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</si>
  <si>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</si>
  <si>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</si>
  <si>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</si>
  <si>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</si>
  <si>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</si>
  <si>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</si>
  <si>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</si>
  <si>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</si>
  <si>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</si>
  <si>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</si>
  <si>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</si>
  <si>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</si>
  <si>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</si>
  <si>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</si>
  <si>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</si>
  <si>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</si>
  <si>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</si>
  <si>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</si>
  <si>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</si>
  <si>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</si>
  <si>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</si>
  <si>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</si>
  <si>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</si>
  <si>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</si>
  <si>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</si>
  <si>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</si>
  <si>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</si>
  <si>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</si>
  <si>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</si>
  <si>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</si>
  <si>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</si>
  <si>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</si>
  <si>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</si>
  <si>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</si>
  <si>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</si>
  <si>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</si>
  <si>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</si>
  <si>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</si>
  <si>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</si>
  <si>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</si>
  <si>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</si>
  <si>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</si>
  <si>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</si>
  <si>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</si>
  <si>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</si>
  <si>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</si>
  <si>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</si>
  <si>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</si>
  <si>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</si>
  <si>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</si>
  <si>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</si>
  <si>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</si>
  <si>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</si>
  <si>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</si>
  <si>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</si>
  <si>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</si>
  <si>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</si>
  <si>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</si>
  <si>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</si>
  <si>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</si>
  <si>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</si>
  <si>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</si>
  <si>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</si>
  <si>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</si>
  <si>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</si>
  <si>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</si>
  <si>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</si>
  <si>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</si>
  <si>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</si>
  <si>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</si>
  <si>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</si>
  <si>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</si>
  <si>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</si>
  <si>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</si>
  <si>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</si>
  <si>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</si>
  <si>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</si>
  <si>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</si>
  <si>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</si>
  <si>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</si>
  <si>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</si>
  <si>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</si>
  <si>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</si>
  <si>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</si>
  <si>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</si>
  <si>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</si>
  <si>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</si>
  <si>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</si>
  <si>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</si>
  <si>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</si>
  <si>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</si>
  <si>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</si>
  <si>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</si>
  <si>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</si>
  <si>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</si>
  <si>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</si>
  <si>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</si>
  <si>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</si>
  <si>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</si>
  <si>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</si>
  <si>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</si>
  <si>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</si>
  <si>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</si>
  <si>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</si>
  <si>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</si>
  <si>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</si>
  <si>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</si>
  <si>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</si>
  <si>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</si>
  <si>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</si>
  <si>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</si>
  <si>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</si>
  <si>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</si>
  <si>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</si>
  <si>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</si>
  <si>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</si>
  <si>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</si>
  <si>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</si>
  <si>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</si>
  <si>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</si>
  <si>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</si>
  <si>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</si>
  <si>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</si>
  <si>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</si>
  <si>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</si>
  <si>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</si>
  <si>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</si>
  <si>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</si>
  <si>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</si>
  <si>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</si>
  <si>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</si>
  <si>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</si>
  <si>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</si>
  <si>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</si>
  <si>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</si>
  <si>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</si>
  <si>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</si>
  <si>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</si>
  <si>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</si>
  <si>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</si>
  <si>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</si>
  <si>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</si>
  <si>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</si>
  <si>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</si>
  <si>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</si>
  <si>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</si>
  <si>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</si>
  <si>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</si>
  <si>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</si>
  <si>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</si>
  <si>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</si>
  <si>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</si>
  <si>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</si>
  <si>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</si>
  <si>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</si>
  <si>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</si>
  <si>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</si>
  <si>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</si>
  <si>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</si>
  <si>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</si>
  <si>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</si>
  <si>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</si>
  <si>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</si>
  <si>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</si>
  <si>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</si>
  <si>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</si>
  <si>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</si>
  <si>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</si>
  <si>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</si>
  <si>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</si>
  <si>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</si>
  <si>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</si>
  <si>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</si>
  <si>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</si>
  <si>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</si>
  <si>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</si>
  <si>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</si>
  <si>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</si>
  <si>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</si>
  <si>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</si>
  <si>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</si>
  <si>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</si>
  <si>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</si>
  <si>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</si>
  <si>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</si>
  <si>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</si>
  <si>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</si>
  <si>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</si>
  <si>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</si>
  <si>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</si>
  <si>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</si>
  <si>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</si>
  <si>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</si>
  <si>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</si>
  <si>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</si>
  <si>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</si>
  <si>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</si>
  <si>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</si>
  <si>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</si>
  <si>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</si>
  <si>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</si>
  <si>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</si>
  <si>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</si>
  <si>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</si>
  <si>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</si>
  <si>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</si>
  <si>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</si>
  <si>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</si>
  <si>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</si>
  <si>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</si>
  <si>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</si>
  <si>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</si>
  <si>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</si>
  <si>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</si>
  <si>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</si>
  <si>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</si>
  <si>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</si>
  <si>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</si>
  <si>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</si>
  <si>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</si>
  <si>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</si>
  <si>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</si>
  <si>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</si>
  <si>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</si>
  <si>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</si>
  <si>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</si>
  <si>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</si>
  <si>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</si>
  <si>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</si>
  <si>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</si>
  <si>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</si>
  <si>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</si>
  <si>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</si>
  <si>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</si>
  <si>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</si>
  <si>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</si>
  <si>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</si>
  <si>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</si>
  <si>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</si>
  <si>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</si>
  <si>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</si>
  <si>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</si>
  <si>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</si>
  <si>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</si>
  <si>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</si>
  <si>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</si>
  <si>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</si>
  <si>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</si>
  <si>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</si>
  <si>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</si>
  <si>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</si>
  <si>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</si>
  <si>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</si>
  <si>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</si>
  <si>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</si>
  <si>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</si>
  <si>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</si>
  <si>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</si>
  <si>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</si>
  <si>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</si>
  <si>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</si>
  <si>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</si>
  <si>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</si>
  <si>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</si>
  <si>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</si>
  <si>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</si>
  <si>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</si>
  <si>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</si>
  <si>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</si>
  <si>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</si>
  <si>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</si>
  <si>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</si>
  <si>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</si>
  <si>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</si>
  <si>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</si>
  <si>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</si>
  <si>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</si>
  <si>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</si>
  <si>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</si>
  <si>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</si>
  <si>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</si>
  <si>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</si>
  <si>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</si>
  <si>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</si>
  <si>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</si>
  <si>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</si>
  <si>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</si>
  <si>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</si>
  <si>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</si>
  <si>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</si>
  <si>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</si>
  <si>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</si>
  <si>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</si>
  <si>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</si>
  <si>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</si>
  <si>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</si>
  <si>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</si>
  <si>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</si>
  <si>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</si>
  <si>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</si>
  <si>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</si>
  <si>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</si>
  <si>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</si>
  <si>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</si>
  <si>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</si>
  <si>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</si>
  <si>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</si>
  <si>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</si>
  <si>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</si>
  <si>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</si>
  <si>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</si>
  <si>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</si>
  <si>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</si>
  <si>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</si>
  <si>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</si>
  <si>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</si>
  <si>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</si>
  <si>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</si>
  <si>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</si>
  <si>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</si>
  <si>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</si>
  <si>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</si>
  <si>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</si>
  <si>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</si>
  <si>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</si>
  <si>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</si>
  <si>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</si>
  <si>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</si>
  <si>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</si>
  <si>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</si>
  <si>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</si>
  <si>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</si>
  <si>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</si>
  <si>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</si>
  <si>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</si>
  <si>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</si>
  <si>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</si>
  <si>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</si>
  <si>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</si>
  <si>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</si>
  <si>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</si>
  <si>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</si>
  <si>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</si>
  <si>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</si>
  <si>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</si>
  <si>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</si>
  <si>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</si>
  <si>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</si>
  <si>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</si>
  <si>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</si>
  <si>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</si>
  <si>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</si>
  <si>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</si>
  <si>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</si>
  <si>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</si>
  <si>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</si>
  <si>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</si>
  <si>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</si>
  <si>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</si>
  <si>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</si>
  <si>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</si>
  <si>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</si>
  <si>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</si>
  <si>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</si>
  <si>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</si>
  <si>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</si>
  <si>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</si>
  <si>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</si>
  <si>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</si>
  <si>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</si>
  <si>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</si>
  <si>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</si>
  <si>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</si>
  <si>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</si>
  <si>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</si>
  <si>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</si>
  <si>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</si>
  <si>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</si>
  <si>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</si>
  <si>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</si>
  <si>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</si>
  <si>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</si>
  <si>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</si>
  <si>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</si>
  <si>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</si>
  <si>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</si>
  <si>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</si>
  <si>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</si>
  <si>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</si>
  <si>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</si>
  <si>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</si>
  <si>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</si>
  <si>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</si>
  <si>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</si>
  <si>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</si>
  <si>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</si>
  <si>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</si>
  <si>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</si>
  <si>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</si>
  <si>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</si>
  <si>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</si>
  <si>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</si>
  <si>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</si>
  <si>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</si>
  <si>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</si>
  <si>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</si>
  <si>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</si>
  <si>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</si>
  <si>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</si>
  <si>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</si>
  <si>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</si>
  <si>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</si>
  <si>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</si>
  <si>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</si>
  <si>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</si>
  <si>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</si>
  <si>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</si>
  <si>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</si>
  <si>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</si>
  <si>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</si>
  <si>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</si>
  <si>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</si>
  <si>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</si>
  <si>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</si>
  <si>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</si>
  <si>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</si>
  <si>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</si>
  <si>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</si>
  <si>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</si>
  <si>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</si>
  <si>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</si>
  <si>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</si>
  <si>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</si>
  <si>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</si>
  <si>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</si>
  <si>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</si>
  <si>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</si>
  <si>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</si>
  <si>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</si>
  <si>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</si>
  <si>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</si>
  <si>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</si>
  <si>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</si>
  <si>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</si>
  <si>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</si>
  <si>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</si>
  <si>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</si>
  <si>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</si>
  <si>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</si>
  <si>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</si>
  <si>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</si>
  <si>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</si>
  <si>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</si>
  <si>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</si>
  <si>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</si>
  <si>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</si>
  <si>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</si>
  <si>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</si>
  <si>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</si>
  <si>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</si>
  <si>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</si>
  <si>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</si>
  <si>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</si>
  <si>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</si>
  <si>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</si>
  <si>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</si>
  <si>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</si>
  <si>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</si>
  <si>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</si>
  <si>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</si>
  <si>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</si>
  <si>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</si>
  <si>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</si>
  <si>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</si>
  <si>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</si>
  <si>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</si>
  <si>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</si>
  <si>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</si>
  <si>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</si>
  <si>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</si>
  <si>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</si>
  <si>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</si>
  <si>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</si>
  <si>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</si>
  <si>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</si>
  <si>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</si>
  <si>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</si>
  <si>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</si>
  <si>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</si>
  <si>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</si>
  <si>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</si>
  <si>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</si>
  <si>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</si>
  <si>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</si>
  <si>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</si>
  <si>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</si>
  <si>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</si>
  <si>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</si>
  <si>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</si>
  <si>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</si>
  <si>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</si>
  <si>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</si>
  <si>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</si>
  <si>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</si>
  <si>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</si>
  <si>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</si>
  <si>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</si>
  <si>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</si>
  <si>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</si>
  <si>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</si>
  <si>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</si>
  <si>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</si>
  <si>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</si>
  <si>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</si>
  <si>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</si>
  <si>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</si>
  <si>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</si>
  <si>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</si>
  <si>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</si>
  <si>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</si>
  <si>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</si>
  <si>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</si>
  <si>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</si>
  <si>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</si>
  <si>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</si>
  <si>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</si>
  <si>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</si>
  <si>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</si>
  <si>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</si>
  <si>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</si>
  <si>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</si>
  <si>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</si>
  <si>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</si>
  <si>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</si>
  <si>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</si>
  <si>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</si>
  <si>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</si>
  <si>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</si>
  <si>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</si>
  <si>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</si>
  <si>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</si>
  <si>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</si>
  <si>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</si>
  <si>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</si>
  <si>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</si>
  <si>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</si>
  <si>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</si>
  <si>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</si>
  <si>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</si>
  <si>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</si>
  <si>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</si>
  <si>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</si>
  <si>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</si>
  <si>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</si>
  <si>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</si>
  <si>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</si>
  <si>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</si>
  <si>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</si>
  <si>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</si>
  <si>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</si>
  <si>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</si>
  <si>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</si>
  <si>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</si>
  <si>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</si>
  <si>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</si>
  <si>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</si>
  <si>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</si>
  <si>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</si>
  <si>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</si>
  <si>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</si>
  <si>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</si>
  <si>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</si>
  <si>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</si>
  <si>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</si>
  <si>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</si>
  <si>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</si>
  <si>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</si>
  <si>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</si>
  <si>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</si>
  <si>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</si>
  <si>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</si>
  <si>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</si>
  <si>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</si>
  <si>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</si>
  <si>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</si>
  <si>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</si>
  <si>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</si>
  <si>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</si>
  <si>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</si>
  <si>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</si>
  <si>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</si>
  <si>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</si>
  <si>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</si>
  <si>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</si>
  <si>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</si>
  <si>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</si>
  <si>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</si>
  <si>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</si>
  <si>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</si>
  <si>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</si>
  <si>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</si>
  <si>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</si>
  <si>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</si>
  <si>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</si>
  <si>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</si>
  <si>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</si>
  <si>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</si>
  <si>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</si>
  <si>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</si>
  <si>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</si>
  <si>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</si>
  <si>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</si>
  <si>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</si>
  <si>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</si>
  <si>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</si>
  <si>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</si>
  <si>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</si>
  <si>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</si>
  <si>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</si>
  <si>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</si>
  <si>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</si>
  <si>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</si>
  <si>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</si>
  <si>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</si>
  <si>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</si>
  <si>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</si>
  <si>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</si>
  <si>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</si>
  <si>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</si>
  <si>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</si>
  <si>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</si>
  <si>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</si>
  <si>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</si>
  <si>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</si>
  <si>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</si>
  <si>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</si>
  <si>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</si>
  <si>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</si>
  <si>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</si>
  <si>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</si>
  <si>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</si>
  <si>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</si>
  <si>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</si>
  <si>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</si>
  <si>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</si>
  <si>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</si>
  <si>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</si>
  <si>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</si>
  <si>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</si>
  <si>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</si>
  <si>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</si>
  <si>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</si>
  <si>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</si>
  <si>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</si>
  <si>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</si>
  <si>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</si>
  <si>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</si>
  <si>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</si>
  <si>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</si>
  <si>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</si>
  <si>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</si>
  <si>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</si>
  <si>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</si>
  <si>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</si>
  <si>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</si>
  <si>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</si>
  <si>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</si>
  <si>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</si>
  <si>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</si>
  <si>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</si>
  <si>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</si>
  <si>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</si>
  <si>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</si>
  <si>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</si>
  <si>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</si>
  <si>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</si>
  <si>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</si>
  <si>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</si>
  <si>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</si>
  <si>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</si>
  <si>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</si>
  <si>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</si>
  <si>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</si>
  <si>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</si>
  <si>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</si>
  <si>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</si>
  <si>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</si>
  <si>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</si>
  <si>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</si>
  <si>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</si>
  <si>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</si>
  <si>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</si>
  <si>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</si>
  <si>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</si>
  <si>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</si>
  <si>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</si>
  <si>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</si>
  <si>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</si>
  <si>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</si>
  <si>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</si>
  <si>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</si>
  <si>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</si>
  <si>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</si>
  <si>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</si>
  <si>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</si>
  <si>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</si>
  <si>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</si>
  <si>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</si>
  <si>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</si>
  <si>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</si>
  <si>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</si>
  <si>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</si>
  <si>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</si>
  <si>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</si>
  <si>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</si>
  <si>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</si>
  <si>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</si>
  <si>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</si>
  <si>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</si>
  <si>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</si>
  <si>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</si>
  <si>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</si>
  <si>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</si>
  <si>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</si>
  <si>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</si>
  <si>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</si>
  <si>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</si>
  <si>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</si>
  <si>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</si>
  <si>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</si>
  <si>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</si>
  <si>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</si>
  <si>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</si>
  <si>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</si>
  <si>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</si>
  <si>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</si>
  <si>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</si>
  <si>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</si>
  <si>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</si>
  <si>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</si>
  <si>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</si>
  <si>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</si>
  <si>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</si>
  <si>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</si>
  <si>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</si>
  <si>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</si>
  <si>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</si>
  <si>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</si>
  <si>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</si>
  <si>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</si>
  <si>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</si>
  <si>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</si>
  <si>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</si>
  <si>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</si>
  <si>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</si>
  <si>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</si>
  <si>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</si>
  <si>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</si>
  <si>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</si>
  <si>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</si>
  <si>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</si>
  <si>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</si>
  <si>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</si>
  <si>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</si>
  <si>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</si>
  <si>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</si>
  <si>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</si>
  <si>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</si>
  <si>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</si>
  <si>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</si>
  <si>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</si>
  <si>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</si>
  <si>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</si>
  <si>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</si>
  <si>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</si>
  <si>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</si>
  <si>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</si>
  <si>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</si>
  <si>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</si>
  <si>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</si>
  <si>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</si>
  <si>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</si>
  <si>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</si>
  <si>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</si>
  <si>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</si>
  <si>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</si>
  <si>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</si>
  <si>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</si>
  <si>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</si>
  <si>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</si>
  <si>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</si>
  <si>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</si>
  <si>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</si>
  <si>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</si>
  <si>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</si>
  <si>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</si>
  <si>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</si>
  <si>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</si>
  <si>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</si>
  <si>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</si>
  <si>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</si>
  <si>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</si>
  <si>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</si>
  <si>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</si>
  <si>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</si>
  <si>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</si>
  <si>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</si>
  <si>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</si>
  <si>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</si>
  <si>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</si>
  <si>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</si>
  <si>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</si>
  <si>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</si>
  <si>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</si>
  <si>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</si>
  <si>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</si>
  <si>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</si>
  <si>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</si>
  <si>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</si>
  <si>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</si>
  <si>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</si>
  <si>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</si>
  <si>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</si>
  <si>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</si>
  <si>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</si>
  <si>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</si>
  <si>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</si>
  <si>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</si>
  <si>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</si>
  <si>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</si>
  <si>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</si>
  <si>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</si>
  <si>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</si>
  <si>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</si>
  <si>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</si>
  <si>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</si>
  <si>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</si>
  <si>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</si>
  <si>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</si>
  <si>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</si>
  <si>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</si>
  <si>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</si>
  <si>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</si>
  <si>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</si>
  <si>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</si>
  <si>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</si>
  <si>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</si>
  <si>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</si>
  <si>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</si>
  <si>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</si>
  <si>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</si>
  <si>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</si>
  <si>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</si>
  <si>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</si>
  <si>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</si>
  <si>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</si>
  <si>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</si>
  <si>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</si>
  <si>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</si>
  <si>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</si>
  <si>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</si>
  <si>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</si>
  <si>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</si>
  <si>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</si>
  <si>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</si>
  <si>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</si>
  <si>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</si>
  <si>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</si>
  <si>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</si>
  <si>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</si>
  <si>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</si>
  <si>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</si>
  <si>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</si>
  <si>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</si>
  <si>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</si>
  <si>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</si>
  <si>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</si>
  <si>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</si>
  <si>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</si>
  <si>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</si>
  <si>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</si>
  <si>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</si>
  <si>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</si>
  <si>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</si>
  <si>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</si>
  <si>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</si>
  <si>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</si>
  <si>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</si>
  <si>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</si>
  <si>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</si>
  <si>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</si>
  <si>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</si>
  <si>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</si>
  <si>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</si>
  <si>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</si>
  <si>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</si>
  <si>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</si>
  <si>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</si>
  <si>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</si>
  <si>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</si>
  <si>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</si>
  <si>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</si>
  <si>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</si>
  <si>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</si>
  <si>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</si>
  <si>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</si>
  <si>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</si>
  <si>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</si>
  <si>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</si>
  <si>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</si>
  <si>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</si>
  <si>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</si>
  <si>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</si>
  <si>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</si>
  <si>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</si>
  <si>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</si>
  <si>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</si>
  <si>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</si>
  <si>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</si>
  <si>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</si>
  <si>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</si>
  <si>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</si>
  <si>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</si>
  <si>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</si>
  <si>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</si>
  <si>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</si>
  <si>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</si>
  <si>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</si>
  <si>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</si>
  <si>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</si>
  <si>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</si>
  <si>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</si>
  <si>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</si>
  <si>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</si>
  <si>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</si>
  <si>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</si>
  <si>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</si>
  <si>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</si>
  <si>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</si>
  <si>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</si>
  <si>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</si>
  <si>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</si>
  <si>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</si>
  <si>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</si>
  <si>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</si>
  <si>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</si>
  <si>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</si>
  <si>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</si>
  <si>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</si>
  <si>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</si>
  <si>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</si>
  <si>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</si>
  <si>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</si>
  <si>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</si>
  <si>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</si>
  <si>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</si>
  <si>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</si>
  <si>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</si>
  <si>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</si>
  <si>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</si>
  <si>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</si>
  <si>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</si>
  <si>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</si>
  <si>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</si>
  <si>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</si>
  <si>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</si>
  <si>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</si>
  <si>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</si>
  <si>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</si>
  <si>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</si>
  <si>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</si>
  <si>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</si>
  <si>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</si>
  <si>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</si>
  <si>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</si>
  <si>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</si>
  <si>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</si>
  <si>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</si>
  <si>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</si>
  <si>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</si>
  <si>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</si>
  <si>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</si>
  <si>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</si>
  <si>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</si>
  <si>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</si>
  <si>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</si>
  <si>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</si>
  <si>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</si>
  <si>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</si>
  <si>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</si>
  <si>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</si>
  <si>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</si>
  <si>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</si>
  <si>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</si>
  <si>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</si>
  <si>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</si>
  <si>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</si>
  <si>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</si>
  <si>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</si>
  <si>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</si>
  <si>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</si>
  <si>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</si>
  <si>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</si>
  <si>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</si>
  <si>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</si>
  <si>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</si>
  <si>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</si>
  <si>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</si>
  <si>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</si>
  <si>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</si>
  <si>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</si>
  <si>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</si>
  <si>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</si>
  <si>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</si>
  <si>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</si>
  <si>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</si>
  <si>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</si>
  <si>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</si>
  <si>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</si>
  <si>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</si>
  <si>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</si>
  <si>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</si>
  <si>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</si>
  <si>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</si>
  <si>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</si>
  <si>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</si>
  <si>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</si>
  <si>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</si>
  <si>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</si>
  <si>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</si>
  <si>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</si>
  <si>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</si>
  <si>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</si>
  <si>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</si>
  <si>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</si>
  <si>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</si>
  <si>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</si>
  <si>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</si>
  <si>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</si>
  <si>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</si>
  <si>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</si>
  <si>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</si>
  <si>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</si>
  <si>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</si>
  <si>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</si>
  <si>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</si>
  <si>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</si>
  <si>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</si>
  <si>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</si>
  <si>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</si>
  <si>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</si>
  <si>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</si>
  <si>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</si>
  <si>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</si>
  <si>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</si>
  <si>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</si>
  <si>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</si>
  <si>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</si>
  <si>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</si>
  <si>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</si>
  <si>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</si>
  <si>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</si>
  <si>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</si>
  <si>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</si>
  <si>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</si>
  <si>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</si>
  <si>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</si>
  <si>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</si>
  <si>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</si>
  <si>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</si>
  <si>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</si>
  <si>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</si>
  <si>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</si>
  <si>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</si>
  <si>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</si>
  <si>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</si>
  <si>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</si>
  <si>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</si>
  <si>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</si>
  <si>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</si>
  <si>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</si>
  <si>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</si>
  <si>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</si>
  <si>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</si>
  <si>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</si>
  <si>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</si>
  <si>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</si>
  <si>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</si>
  <si>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</si>
  <si>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</si>
  <si>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</si>
  <si>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</si>
  <si>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</si>
  <si>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</si>
  <si>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</si>
  <si>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</si>
  <si>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</si>
  <si>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</si>
  <si>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</si>
  <si>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</si>
  <si>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</si>
  <si>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</si>
  <si>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</si>
  <si>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</si>
  <si>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</si>
  <si>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</si>
  <si>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</si>
  <si>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</si>
  <si>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</si>
  <si>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</si>
  <si>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</si>
  <si>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</si>
  <si>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</si>
  <si>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</si>
  <si>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</si>
  <si>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</si>
  <si>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</si>
  <si>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</si>
  <si>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</si>
  <si>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</si>
  <si>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</si>
  <si>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</si>
  <si>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</si>
  <si>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</si>
  <si>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</si>
  <si>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</si>
  <si>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</si>
  <si>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</si>
  <si>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</si>
  <si>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</si>
  <si>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</si>
  <si>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</si>
  <si>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</si>
  <si>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</si>
  <si>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</si>
  <si>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</si>
  <si>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</si>
  <si>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</si>
  <si>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</si>
  <si>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</si>
  <si>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</si>
  <si>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</si>
  <si>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</si>
  <si>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</si>
  <si>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</si>
  <si>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</si>
  <si>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</si>
  <si>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</si>
  <si>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</si>
  <si>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</si>
  <si>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</si>
  <si>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</si>
  <si>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</si>
  <si>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</si>
  <si>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</si>
  <si>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</si>
  <si>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</si>
  <si>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</si>
  <si>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</si>
  <si>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</si>
  <si>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</si>
  <si>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</si>
  <si>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</si>
  <si>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</si>
  <si>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</si>
  <si>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</si>
  <si>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</si>
  <si>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</si>
  <si>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</si>
  <si>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</si>
  <si>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</si>
  <si>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</si>
  <si>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</si>
  <si>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</si>
  <si>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</si>
  <si>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</si>
  <si>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</si>
  <si>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</si>
  <si>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</si>
  <si>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</si>
  <si>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</si>
  <si>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</si>
  <si>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</si>
  <si>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</si>
  <si>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</si>
  <si>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</si>
  <si>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</si>
  <si>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</si>
  <si>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</si>
  <si>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</si>
  <si>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</si>
  <si>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</si>
  <si>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</si>
  <si>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</si>
  <si>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</si>
  <si>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</si>
  <si>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</si>
  <si>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</si>
  <si>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</si>
  <si>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</si>
  <si>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</si>
  <si>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</si>
  <si>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</si>
  <si>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</si>
  <si>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</si>
  <si>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</si>
  <si>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</si>
  <si>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</si>
  <si>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</si>
  <si>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</si>
  <si>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</si>
  <si>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</si>
  <si>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</si>
  <si>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</si>
  <si>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</si>
  <si>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</si>
  <si>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</si>
  <si>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</si>
  <si>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</si>
  <si>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</si>
  <si>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</si>
  <si>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</si>
  <si>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</si>
  <si>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</si>
  <si>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</si>
  <si>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</si>
  <si>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</si>
  <si>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</si>
  <si>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</si>
  <si>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</si>
  <si>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</si>
  <si>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</si>
  <si>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</si>
  <si>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</si>
  <si>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</si>
  <si>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</si>
  <si>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</si>
  <si>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</si>
  <si>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</si>
  <si>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</si>
  <si>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</si>
  <si>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</si>
  <si>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</si>
  <si>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</si>
  <si>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</si>
  <si>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</si>
  <si>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</si>
  <si>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</si>
  <si>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</si>
  <si>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</si>
  <si>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</si>
  <si>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</si>
  <si>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</si>
  <si>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</si>
  <si>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</si>
  <si>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</si>
  <si>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</si>
  <si>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</si>
  <si>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</si>
  <si>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</si>
  <si>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</si>
  <si>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</si>
  <si>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</si>
  <si>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</si>
  <si>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</si>
  <si>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</si>
  <si>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</si>
  <si>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</si>
  <si>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</si>
  <si>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</si>
  <si>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</si>
  <si>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</si>
  <si>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</si>
  <si>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</si>
  <si>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</si>
  <si>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</si>
  <si>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</si>
  <si>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</si>
  <si>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</si>
  <si>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</si>
  <si>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</si>
  <si>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</si>
  <si>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</si>
  <si>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</si>
  <si>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</si>
  <si>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</si>
  <si>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</si>
  <si>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</si>
  <si>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</si>
  <si>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</si>
  <si>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</si>
  <si>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</si>
  <si>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</si>
  <si>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</si>
  <si>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</si>
  <si>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</si>
  <si>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</si>
  <si>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</si>
  <si>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</si>
  <si>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</si>
  <si>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</si>
  <si>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</si>
  <si>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</si>
  <si>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</si>
  <si>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</si>
  <si>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</si>
  <si>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</si>
  <si>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</si>
  <si>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</si>
  <si>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</si>
  <si>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</si>
  <si>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</si>
  <si>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</si>
  <si>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</si>
  <si>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</si>
  <si>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</si>
  <si>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</si>
  <si>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</si>
  <si>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</si>
  <si>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</si>
  <si>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</si>
  <si>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</si>
  <si>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</si>
  <si>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</si>
  <si>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</si>
  <si>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</si>
  <si>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</si>
  <si>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</si>
  <si>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</si>
  <si>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</si>
  <si>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</si>
  <si>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</si>
  <si>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</si>
  <si>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</si>
  <si>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</si>
  <si>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</si>
  <si>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</si>
  <si>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</si>
  <si>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</si>
  <si>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</si>
  <si>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</si>
  <si>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</si>
  <si>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</si>
  <si>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</si>
  <si>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</si>
  <si>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</si>
  <si>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</si>
  <si>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</si>
  <si>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</si>
  <si>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</si>
  <si>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</si>
  <si>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</si>
  <si>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</si>
  <si>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</si>
  <si>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</si>
  <si>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</si>
  <si>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</si>
  <si>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</si>
  <si>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</si>
  <si>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</si>
  <si>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</si>
  <si>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</si>
  <si>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</si>
  <si>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</si>
  <si>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</si>
  <si>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</si>
  <si>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</si>
  <si>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</si>
  <si>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</si>
  <si>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</si>
  <si>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</si>
  <si>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</si>
  <si>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</si>
  <si>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</si>
  <si>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</si>
  <si>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</si>
  <si>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</si>
  <si>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</si>
  <si>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</si>
  <si>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</si>
  <si>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</si>
  <si>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</si>
  <si>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</si>
  <si>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</si>
  <si>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</si>
  <si>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</si>
  <si>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</si>
  <si>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</si>
  <si>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</si>
  <si>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</si>
  <si>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</si>
  <si>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</si>
  <si>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</si>
  <si>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</si>
  <si>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</si>
  <si>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</si>
  <si>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</si>
  <si>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</si>
  <si>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</si>
  <si>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</si>
  <si>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</si>
  <si>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</si>
  <si>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</si>
  <si>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</si>
  <si>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</si>
  <si>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</si>
  <si>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</si>
  <si>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</si>
  <si>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</si>
  <si>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</si>
  <si>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</si>
  <si>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</si>
  <si>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</si>
  <si>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</si>
  <si>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</si>
  <si>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</si>
  <si>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</si>
  <si>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</si>
  <si>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</si>
  <si>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</si>
  <si>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</si>
  <si>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</si>
  <si>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</si>
  <si>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</si>
  <si>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</si>
  <si>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</si>
  <si>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</si>
  <si>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</si>
  <si>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</si>
  <si>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</si>
  <si>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</si>
  <si>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</si>
  <si>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</si>
  <si>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</si>
  <si>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</si>
  <si>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</si>
  <si>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</si>
  <si>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</si>
  <si>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</si>
  <si>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</si>
  <si>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</si>
  <si>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</si>
  <si>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</si>
  <si>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</si>
  <si>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</si>
  <si>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</si>
  <si>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</si>
  <si>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</si>
  <si>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</si>
  <si>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</si>
  <si>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</si>
  <si>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</si>
  <si>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</si>
  <si>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</si>
  <si>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</si>
  <si>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</si>
  <si>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</si>
  <si>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</si>
  <si>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</si>
  <si>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</si>
  <si>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</si>
  <si>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</si>
  <si>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</si>
  <si>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</si>
  <si>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</si>
  <si>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</si>
  <si>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</si>
  <si>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</si>
  <si>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</si>
  <si>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</si>
  <si>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</si>
  <si>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</si>
  <si>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</si>
  <si>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</si>
  <si>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</si>
  <si>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</si>
  <si>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</si>
  <si>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</si>
  <si>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</si>
  <si>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</si>
  <si>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</si>
  <si>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</si>
  <si>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</si>
  <si>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</si>
  <si>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</si>
  <si>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</si>
  <si>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</si>
  <si>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</si>
  <si>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</si>
  <si>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</si>
  <si>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</si>
  <si>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</si>
  <si>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</si>
  <si>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</si>
  <si>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</si>
  <si>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</si>
  <si>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</si>
  <si>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</si>
  <si>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</si>
  <si>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</si>
  <si>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</si>
  <si>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</si>
  <si>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</si>
  <si>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</si>
  <si>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</si>
  <si>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</si>
  <si>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</si>
  <si>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</si>
  <si>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</si>
  <si>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</si>
  <si>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</si>
  <si>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</si>
  <si>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</si>
  <si>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</si>
  <si>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</si>
  <si>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</si>
  <si>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</si>
  <si>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</si>
  <si>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</si>
  <si>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</si>
  <si>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</si>
  <si>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</si>
  <si>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</si>
  <si>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</si>
  <si>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</si>
  <si>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</si>
  <si>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</si>
  <si>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</si>
  <si>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</si>
  <si>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</si>
  <si>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</si>
  <si>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</si>
  <si>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</si>
  <si>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</si>
  <si>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</si>
  <si>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</si>
  <si>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</si>
  <si>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</si>
  <si>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</si>
  <si>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</si>
  <si>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</si>
  <si>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</si>
  <si>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</si>
  <si>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</si>
  <si>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</si>
  <si>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</si>
  <si>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</si>
  <si>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</si>
  <si>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</si>
  <si>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</si>
  <si>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</si>
  <si>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</si>
  <si>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</si>
  <si>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</si>
  <si>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</si>
  <si>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</si>
  <si>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</si>
  <si>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</si>
  <si>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</si>
  <si>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</si>
  <si>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</si>
  <si>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</si>
  <si>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</si>
  <si>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</si>
  <si>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</si>
  <si>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</si>
  <si>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</si>
  <si>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</si>
  <si>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</si>
  <si>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</si>
  <si>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</si>
  <si>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</si>
  <si>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</si>
  <si>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</si>
  <si>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</si>
  <si>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</si>
  <si>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</si>
  <si>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</si>
  <si>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</si>
  <si>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</si>
  <si>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</si>
  <si>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</si>
  <si>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</si>
  <si>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</si>
  <si>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</si>
  <si>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</si>
  <si>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</si>
  <si>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</si>
  <si>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</si>
  <si>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</si>
  <si>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</si>
  <si>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</si>
  <si>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</si>
  <si>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</si>
  <si>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</si>
  <si>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</si>
  <si>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</si>
  <si>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</si>
  <si>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</si>
  <si>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</si>
  <si>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</si>
  <si>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</si>
  <si>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</si>
  <si>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</si>
  <si>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</si>
  <si>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</si>
  <si>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</si>
  <si>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</si>
  <si>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</si>
  <si>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</si>
  <si>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</si>
  <si>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</si>
  <si>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</si>
  <si>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</si>
  <si>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</si>
  <si>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</si>
  <si>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</si>
  <si>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</si>
  <si>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</si>
  <si>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</si>
  <si>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</si>
  <si>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</si>
  <si>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</si>
  <si>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</si>
  <si>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</si>
  <si>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</si>
  <si>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</si>
  <si>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</si>
  <si>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</si>
  <si>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</si>
  <si>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</si>
  <si>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</si>
  <si>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</si>
  <si>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</si>
  <si>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</si>
  <si>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</si>
  <si>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</si>
  <si>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</si>
  <si>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</si>
  <si>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</si>
  <si>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</si>
  <si>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</si>
  <si>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</si>
  <si>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</si>
  <si>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</si>
  <si>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</si>
  <si>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</si>
  <si>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</si>
  <si>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</si>
  <si>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</si>
  <si>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</si>
  <si>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</si>
  <si>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</si>
  <si>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</si>
  <si>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</si>
  <si>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</si>
  <si>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</si>
  <si>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</si>
  <si>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</si>
  <si>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</si>
  <si>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</si>
  <si>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</si>
  <si>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</si>
  <si>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</si>
  <si>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</si>
  <si>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</si>
  <si>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</si>
  <si>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</si>
  <si>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</si>
  <si>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</si>
  <si>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</si>
  <si>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</si>
  <si>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</si>
  <si>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</si>
  <si>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</si>
  <si>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</si>
  <si>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</si>
  <si>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</si>
  <si>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</si>
  <si>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</si>
  <si>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</si>
  <si>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</si>
  <si>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</si>
  <si>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</si>
  <si>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</si>
  <si>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</si>
  <si>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</si>
  <si>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</si>
  <si>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</si>
  <si>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</si>
  <si>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</si>
  <si>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</si>
  <si>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</si>
  <si>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</si>
  <si>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</si>
  <si>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</si>
  <si>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</si>
  <si>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</si>
  <si>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</si>
  <si>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</si>
  <si>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</si>
  <si>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</si>
  <si>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</si>
  <si>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</si>
  <si>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</si>
  <si>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</si>
  <si>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</si>
  <si>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</si>
  <si>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</si>
  <si>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</si>
  <si>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</si>
  <si>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</si>
  <si>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</si>
  <si>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</si>
  <si>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</si>
  <si>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</si>
  <si>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</si>
  <si>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</si>
  <si>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</si>
  <si>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</si>
  <si>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</si>
  <si>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</si>
  <si>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</si>
  <si>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</si>
  <si>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</si>
  <si>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</si>
  <si>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</si>
  <si>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</si>
  <si>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</si>
  <si>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</si>
  <si>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</si>
  <si>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</si>
  <si>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</si>
  <si>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</si>
  <si>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</si>
  <si>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</si>
  <si>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</si>
  <si>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</si>
  <si>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</si>
  <si>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</si>
  <si>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</si>
  <si>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</si>
  <si>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</si>
  <si>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</si>
  <si>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</si>
  <si>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</si>
  <si>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</si>
  <si>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</si>
  <si>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</si>
  <si>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</si>
  <si>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</si>
  <si>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</si>
  <si>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</si>
  <si>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</si>
  <si>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</si>
  <si>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</si>
  <si>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</si>
  <si>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</si>
  <si>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</si>
  <si>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</si>
  <si>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</si>
  <si>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</si>
  <si>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</si>
  <si>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</si>
  <si>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</si>
  <si>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</si>
  <si>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</si>
  <si>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</si>
  <si>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</si>
  <si>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</si>
  <si>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</si>
  <si>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</si>
  <si>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</si>
  <si>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</si>
  <si>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</si>
  <si>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</si>
  <si>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</si>
  <si>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</si>
  <si>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</si>
  <si>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</si>
  <si>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</si>
  <si>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</si>
  <si>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</si>
  <si>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</si>
  <si>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</si>
  <si>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</si>
  <si>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</si>
  <si>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</si>
  <si>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</si>
  <si>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</si>
  <si>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</si>
  <si>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</si>
  <si>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</si>
  <si>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</si>
  <si>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</si>
  <si>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</si>
  <si>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</si>
  <si>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</si>
  <si>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</si>
  <si>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</si>
  <si>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</si>
  <si>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</si>
  <si>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</si>
  <si>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</si>
  <si>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</si>
  <si>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</si>
  <si>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</si>
  <si>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</si>
  <si>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</si>
  <si>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</si>
  <si>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</si>
  <si>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</si>
  <si>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</si>
  <si>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</si>
  <si>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</si>
  <si>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</si>
  <si>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</si>
  <si>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</si>
  <si>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</si>
  <si>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</si>
  <si>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</si>
  <si>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</si>
  <si>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</si>
  <si>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</si>
  <si>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</si>
  <si>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</si>
  <si>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</si>
  <si>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</si>
  <si>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</si>
  <si>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</si>
  <si>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</si>
  <si>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</si>
  <si>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</si>
  <si>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</si>
  <si>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</si>
  <si>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</si>
  <si>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</si>
  <si>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</si>
  <si>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</si>
  <si>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</si>
  <si>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</si>
  <si>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</si>
  <si>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</si>
  <si>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</si>
  <si>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</si>
  <si>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</si>
  <si>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</si>
  <si>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</si>
  <si>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</si>
  <si>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</si>
  <si>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</si>
  <si>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</si>
  <si>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</si>
  <si>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</si>
  <si>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</si>
  <si>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</si>
  <si>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</si>
  <si>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</si>
  <si>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</si>
  <si>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</si>
  <si>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</si>
  <si>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</si>
  <si>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</si>
  <si>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</si>
  <si>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</si>
  <si>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</si>
  <si>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</si>
  <si>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</si>
  <si>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</si>
  <si>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</si>
  <si>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</si>
  <si>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</si>
  <si>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</si>
  <si>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</si>
  <si>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</si>
  <si>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</si>
  <si>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</si>
  <si>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</si>
  <si>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</si>
  <si>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</si>
  <si>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</si>
  <si>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</si>
  <si>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</si>
  <si>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</si>
  <si>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</si>
  <si>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</si>
  <si>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</si>
  <si>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</si>
  <si>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</si>
  <si>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</si>
  <si>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</si>
  <si>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</si>
  <si>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</si>
  <si>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</si>
  <si>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</si>
  <si>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</si>
  <si>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</si>
  <si>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</si>
  <si>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</si>
  <si>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</si>
  <si>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</si>
  <si>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</si>
  <si>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</si>
  <si>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</si>
  <si>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</si>
  <si>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</si>
  <si>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</si>
  <si>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</si>
  <si>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</si>
  <si>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</si>
  <si>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</si>
  <si>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</si>
  <si>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</si>
  <si>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</si>
  <si>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</si>
  <si>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</si>
  <si>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</si>
  <si>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</si>
  <si>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</si>
  <si>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</si>
  <si>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</si>
  <si>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</si>
  <si>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</si>
  <si>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</si>
  <si>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</si>
  <si>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</si>
  <si>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</si>
  <si>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</si>
  <si>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</si>
  <si>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</si>
  <si>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</si>
  <si>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</si>
  <si>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</si>
  <si>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</si>
  <si>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</si>
  <si>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</si>
  <si>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</si>
  <si>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</si>
  <si>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</si>
  <si>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</si>
  <si>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</si>
  <si>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</si>
  <si>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</si>
  <si>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</si>
  <si>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</si>
  <si>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</si>
  <si>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</si>
  <si>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</si>
  <si>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</si>
  <si>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</si>
  <si>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</si>
  <si>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</si>
  <si>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</si>
  <si>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</si>
  <si>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</si>
  <si>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</si>
  <si>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</si>
  <si>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</si>
  <si>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</si>
  <si>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</si>
  <si>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</si>
  <si>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</si>
  <si>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</si>
  <si>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</si>
  <si>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</si>
  <si>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</si>
  <si>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</si>
  <si>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</si>
  <si>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</si>
  <si>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</si>
  <si>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</si>
  <si>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</si>
  <si>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</si>
  <si>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</si>
  <si>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</si>
  <si>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</si>
  <si>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</si>
  <si>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</si>
  <si>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</si>
  <si>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</si>
  <si>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</si>
  <si>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</si>
  <si>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</si>
  <si>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</si>
  <si>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</si>
  <si>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</si>
  <si>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</si>
  <si>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</si>
  <si>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</si>
  <si>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</si>
  <si>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</si>
  <si>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</si>
  <si>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</si>
  <si>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</si>
  <si>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</si>
  <si>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</si>
  <si>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</si>
  <si>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</si>
  <si>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</si>
  <si>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</si>
  <si>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</si>
  <si>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</si>
  <si>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</si>
  <si>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</si>
  <si>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</si>
  <si>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</si>
  <si>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</si>
  <si>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</si>
  <si>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</si>
  <si>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</si>
  <si>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</si>
  <si>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</si>
  <si>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</si>
  <si>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</si>
  <si>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</si>
  <si>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</si>
  <si>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</si>
  <si>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</si>
  <si>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</si>
  <si>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</si>
  <si>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</si>
  <si>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</si>
  <si>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</si>
  <si>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</si>
  <si>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</si>
  <si>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</si>
  <si>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</si>
  <si>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</si>
  <si>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</si>
  <si>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</si>
  <si>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</si>
  <si>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</si>
  <si>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</si>
  <si>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</si>
  <si>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</si>
  <si>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</si>
  <si>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</si>
  <si>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</si>
  <si>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</si>
  <si>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</si>
  <si>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</si>
  <si>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</si>
  <si>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</si>
  <si>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</si>
  <si>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</si>
  <si>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</si>
  <si>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</si>
  <si>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</si>
  <si>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</si>
  <si>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</si>
  <si>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</si>
  <si>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</si>
  <si>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</si>
  <si>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</si>
  <si>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</si>
  <si>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</si>
  <si>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</si>
  <si>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</si>
  <si>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</si>
  <si>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</si>
  <si>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</si>
  <si>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</si>
  <si>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</si>
  <si>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</si>
  <si>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</si>
  <si>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</si>
  <si>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</si>
  <si>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</si>
  <si>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</si>
  <si>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</si>
  <si>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</si>
  <si>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</si>
  <si>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</si>
  <si>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</si>
  <si>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</si>
  <si>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</si>
  <si>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</si>
  <si>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</si>
  <si>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</si>
  <si>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</si>
  <si>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</si>
  <si>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</si>
  <si>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</si>
  <si>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</si>
  <si>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</si>
  <si>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</si>
  <si>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</si>
  <si>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</si>
  <si>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</si>
  <si>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</si>
  <si>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</si>
  <si>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</si>
  <si>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</si>
  <si>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</si>
  <si>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</si>
  <si>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</si>
  <si>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</si>
  <si>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</si>
  <si>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</si>
  <si>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</si>
  <si>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</si>
  <si>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</si>
  <si>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</si>
  <si>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</si>
  <si>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</si>
  <si>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</si>
  <si>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</si>
  <si>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</si>
  <si>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</si>
  <si>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</si>
  <si>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</si>
  <si>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</si>
  <si>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</si>
  <si>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</si>
  <si>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</si>
  <si>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</si>
  <si>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</si>
  <si>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</si>
  <si>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</si>
  <si>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</si>
  <si>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</si>
  <si>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</si>
  <si>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</si>
  <si>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</si>
  <si>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</si>
  <si>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</si>
  <si>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</si>
  <si>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</si>
  <si>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</si>
  <si>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</si>
  <si>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</si>
  <si>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</si>
  <si>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</si>
  <si>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</si>
  <si>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</si>
  <si>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</si>
  <si>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</si>
  <si>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</si>
  <si>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</si>
  <si>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</si>
  <si>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</si>
  <si>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</si>
  <si>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</si>
  <si>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</si>
  <si>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</si>
  <si>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</si>
  <si>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</si>
  <si>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</si>
  <si>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</si>
  <si>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</si>
  <si>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</si>
  <si>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</si>
  <si>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</si>
  <si>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</si>
  <si>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</si>
  <si>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</si>
  <si>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</si>
  <si>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</si>
  <si>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</si>
  <si>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</si>
  <si>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</si>
  <si>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</si>
  <si>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</si>
  <si>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</si>
  <si>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</si>
  <si>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</si>
  <si>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</si>
  <si>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</si>
  <si>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</si>
  <si>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</si>
  <si>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</si>
  <si>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</si>
  <si>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</si>
  <si>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</si>
  <si>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</si>
  <si>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</si>
  <si>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</si>
  <si>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</si>
  <si>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</si>
  <si>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</si>
  <si>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</si>
  <si>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</si>
  <si>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</si>
  <si>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</si>
  <si>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</si>
  <si>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</si>
  <si>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</si>
  <si>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</si>
  <si>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</si>
  <si>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</si>
  <si>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</si>
  <si>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</si>
  <si>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</si>
  <si>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</si>
  <si>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</si>
  <si>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</si>
  <si>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</si>
  <si>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</si>
  <si>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</si>
  <si>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</si>
  <si>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</si>
  <si>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</si>
  <si>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</si>
  <si>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</si>
  <si>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</si>
  <si>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</si>
  <si>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</si>
  <si>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</si>
  <si>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</si>
  <si>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</si>
  <si>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</si>
  <si>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</si>
  <si>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</si>
  <si>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</si>
  <si>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</si>
  <si>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</si>
  <si>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</si>
  <si>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</si>
  <si>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</si>
  <si>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</si>
  <si>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</si>
  <si>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</si>
  <si>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</si>
  <si>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</si>
  <si>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</si>
  <si>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</si>
  <si>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</si>
  <si>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</si>
  <si>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</si>
  <si>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</si>
  <si>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</si>
  <si>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</si>
  <si>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</si>
  <si>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</si>
  <si>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</si>
  <si>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</si>
  <si>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</si>
  <si>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</si>
  <si>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</si>
  <si>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</si>
  <si>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</si>
  <si>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</si>
  <si>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</si>
  <si>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</si>
  <si>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</si>
  <si>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</si>
  <si>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</si>
  <si>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</si>
  <si>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</si>
  <si>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</si>
  <si>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</si>
  <si>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</si>
  <si>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</si>
  <si>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</si>
  <si>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</si>
  <si>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</si>
  <si>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</si>
  <si>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</si>
  <si>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</si>
  <si>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</si>
  <si>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</si>
  <si>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</si>
  <si>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</si>
  <si>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</si>
  <si>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</si>
  <si>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</si>
  <si>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</si>
  <si>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</si>
  <si>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</si>
  <si>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</si>
  <si>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</si>
  <si>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</si>
  <si>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</si>
  <si>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</si>
  <si>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</si>
  <si>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</si>
  <si>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</si>
  <si>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</si>
  <si>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</si>
  <si>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</si>
  <si>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</si>
  <si>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</si>
  <si>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</si>
  <si>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</si>
  <si>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</si>
  <si>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</si>
  <si>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</si>
  <si>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</si>
  <si>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</si>
  <si>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</si>
  <si>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</si>
  <si>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</si>
  <si>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</si>
  <si>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</si>
  <si>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</si>
  <si>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</si>
  <si>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</si>
  <si>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</si>
  <si>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</si>
  <si>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</si>
  <si>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</si>
  <si>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</si>
  <si>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</si>
  <si>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</si>
  <si>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</si>
  <si>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</si>
  <si>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</si>
  <si>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</si>
  <si>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</si>
  <si>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</si>
  <si>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</si>
  <si>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</si>
  <si>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</si>
  <si>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</si>
  <si>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</si>
  <si>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</si>
  <si>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</si>
  <si>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</si>
  <si>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</si>
  <si>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</si>
  <si>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</si>
  <si>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</si>
  <si>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</si>
  <si>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</si>
  <si>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</si>
  <si>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</si>
  <si>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</si>
  <si>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</si>
  <si>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</si>
  <si>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</si>
  <si>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</si>
  <si>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</si>
  <si>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</si>
  <si>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</si>
  <si>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</si>
  <si>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</si>
  <si>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</si>
  <si>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</si>
  <si>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</si>
  <si>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</si>
  <si>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</si>
  <si>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</si>
  <si>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</si>
  <si>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</si>
  <si>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</si>
  <si>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</si>
  <si>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</si>
  <si>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</si>
  <si>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</si>
  <si>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</si>
  <si>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</si>
  <si>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</si>
  <si>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</si>
  <si>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</si>
  <si>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</si>
  <si>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</si>
  <si>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</si>
  <si>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</si>
  <si>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</si>
  <si>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</si>
  <si>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</si>
  <si>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</si>
  <si>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</si>
  <si>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</si>
  <si>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</si>
  <si>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</si>
  <si>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</si>
  <si>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</si>
  <si>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</si>
  <si>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</si>
  <si>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</si>
  <si>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</si>
  <si>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</si>
  <si>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</si>
  <si>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</si>
  <si>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</si>
  <si>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</si>
  <si>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</si>
  <si>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</si>
  <si>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</si>
  <si>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</si>
  <si>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</si>
  <si>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</si>
  <si>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</si>
  <si>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</si>
  <si>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</si>
  <si>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</si>
  <si>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</si>
  <si>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</si>
  <si>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</si>
  <si>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</si>
  <si>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</si>
  <si>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</si>
  <si>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</si>
  <si>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</si>
  <si>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</si>
  <si>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</si>
  <si>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</si>
  <si>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</si>
  <si>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</si>
  <si>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</si>
  <si>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</si>
  <si>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</si>
  <si>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</si>
  <si>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</si>
  <si>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</si>
  <si>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</si>
  <si>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</si>
  <si>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</si>
  <si>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</si>
  <si>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</si>
  <si>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</si>
  <si>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</si>
  <si>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</si>
  <si>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</si>
  <si>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</si>
  <si>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</si>
  <si>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</si>
  <si>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</si>
  <si>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</si>
  <si>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</si>
  <si>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</si>
  <si>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</si>
  <si>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</si>
  <si>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</si>
  <si>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</si>
  <si>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</si>
  <si>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</si>
  <si>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</si>
  <si>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</si>
  <si>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</si>
  <si>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</si>
  <si>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</si>
  <si>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</si>
  <si>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</si>
  <si>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</si>
  <si>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</si>
  <si>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</si>
  <si>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</si>
  <si>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</si>
  <si>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</si>
  <si>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</si>
  <si>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</si>
  <si>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</si>
  <si>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</si>
  <si>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</si>
  <si>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</si>
  <si>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</si>
  <si>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</si>
  <si>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</si>
  <si>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</si>
  <si>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</si>
  <si>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</si>
  <si>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</si>
  <si>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</si>
  <si>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</si>
  <si>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</si>
  <si>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</si>
  <si>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</si>
  <si>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</si>
  <si>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</si>
  <si>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</si>
  <si>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</si>
  <si>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</si>
  <si>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</si>
  <si>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</si>
  <si>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</si>
  <si>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</si>
  <si>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</si>
  <si>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</si>
  <si>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</si>
  <si>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</si>
  <si>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</si>
  <si>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</si>
  <si>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</si>
  <si>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</si>
  <si>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</si>
  <si>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</si>
  <si>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</si>
  <si>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</si>
  <si>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</si>
  <si>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</si>
  <si>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</si>
  <si>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</si>
  <si>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</si>
  <si>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</si>
  <si>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</si>
  <si>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</si>
  <si>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</si>
  <si>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</si>
  <si>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</si>
  <si>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</si>
  <si>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</si>
  <si>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</si>
  <si>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</si>
  <si>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</si>
  <si>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</si>
  <si>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</si>
  <si>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</si>
  <si>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</si>
  <si>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</si>
  <si>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</si>
  <si>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</si>
  <si>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</si>
  <si>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</si>
  <si>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</si>
  <si>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</si>
  <si>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</si>
  <si>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</si>
  <si>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</si>
  <si>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</si>
  <si>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</si>
  <si>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</si>
  <si>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</si>
  <si>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</si>
  <si>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</si>
  <si>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</si>
  <si>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</si>
  <si>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</si>
  <si>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</si>
  <si>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</si>
  <si>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</si>
  <si>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</si>
  <si>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</si>
  <si>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</si>
  <si>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</si>
  <si>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</si>
  <si>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</si>
  <si>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</si>
  <si>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</si>
  <si>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</si>
  <si>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</si>
  <si>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</si>
  <si>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</si>
  <si>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</si>
  <si>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</si>
  <si>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</si>
  <si>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</si>
  <si>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</si>
  <si>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</si>
  <si>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</si>
  <si>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</si>
  <si>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</si>
  <si>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</si>
  <si>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</si>
  <si>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</si>
  <si>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</si>
  <si>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</si>
  <si>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</si>
  <si>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</si>
  <si>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</si>
  <si>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</si>
  <si>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</si>
  <si>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</si>
  <si>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</si>
  <si>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</si>
  <si>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</si>
  <si>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</si>
  <si>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</si>
  <si>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</si>
  <si>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</si>
  <si>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</si>
  <si>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</si>
  <si>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</si>
  <si>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</si>
  <si>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</si>
  <si>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</si>
  <si>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</si>
  <si>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</si>
  <si>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</si>
  <si>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</si>
  <si>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</si>
  <si>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</si>
  <si>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</si>
  <si>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</si>
  <si>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</si>
  <si>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</si>
  <si>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</si>
  <si>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</si>
  <si>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</si>
  <si>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</si>
  <si>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</si>
  <si>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</si>
  <si>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</si>
  <si>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</si>
  <si>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</si>
  <si>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</si>
  <si>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</si>
  <si>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</si>
  <si>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</si>
  <si>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</si>
  <si>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</si>
  <si>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</si>
  <si>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</si>
  <si>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</si>
  <si>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</si>
  <si>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</si>
  <si>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</si>
  <si>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</si>
  <si>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</si>
  <si>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</si>
  <si>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</si>
  <si>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</si>
  <si>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</si>
  <si>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</si>
  <si>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</si>
  <si>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</si>
  <si>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</si>
  <si>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</si>
  <si>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</si>
  <si>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</si>
  <si>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</si>
  <si>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</si>
  <si>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</si>
  <si>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</si>
  <si>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</si>
  <si>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</si>
  <si>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</si>
  <si>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</si>
  <si>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</si>
  <si>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</si>
  <si>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</si>
  <si>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</si>
  <si>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</si>
  <si>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</si>
  <si>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</si>
  <si>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</si>
  <si>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</si>
  <si>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</si>
  <si>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</si>
  <si>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</si>
  <si>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</si>
  <si>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</si>
  <si>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</si>
  <si>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</si>
  <si>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</si>
  <si>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</si>
  <si>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</si>
  <si>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</si>
  <si>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</si>
  <si>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</si>
  <si>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</si>
  <si>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</si>
  <si>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</si>
  <si>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</si>
  <si>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</si>
  <si>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</si>
  <si>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</si>
  <si>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</si>
  <si>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</si>
  <si>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</si>
  <si>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</si>
  <si>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</si>
  <si>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</si>
  <si>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</si>
  <si>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</si>
  <si>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</si>
  <si>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</si>
  <si>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</si>
  <si>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</si>
  <si>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</si>
  <si>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</si>
  <si>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</si>
  <si>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</si>
  <si>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</si>
  <si>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</si>
  <si>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</si>
  <si>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</si>
  <si>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</si>
  <si>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</si>
  <si>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</si>
  <si>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</si>
  <si>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</si>
  <si>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</si>
  <si>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</si>
  <si>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</si>
  <si>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</si>
  <si>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</si>
  <si>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</si>
  <si>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</si>
  <si>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</si>
  <si>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</si>
  <si>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</si>
  <si>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</si>
  <si>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</si>
  <si>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</si>
  <si>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</si>
  <si>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</si>
  <si>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</si>
  <si>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</si>
  <si>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</si>
  <si>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</si>
  <si>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</si>
  <si>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</si>
  <si>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</si>
  <si>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</si>
  <si>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</si>
  <si>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</si>
  <si>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</si>
  <si>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</si>
  <si>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</si>
  <si>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</si>
  <si>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</si>
  <si>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</si>
  <si>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</si>
  <si>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</si>
  <si>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</si>
  <si>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</si>
  <si>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</si>
  <si>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</si>
  <si>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</si>
  <si>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</si>
  <si>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</si>
  <si>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</si>
  <si>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</si>
  <si>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</si>
  <si>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</si>
  <si>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</si>
  <si>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</si>
  <si>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</si>
  <si>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</si>
  <si>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</si>
  <si>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</si>
  <si>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</si>
  <si>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</si>
  <si>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</si>
  <si>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</si>
  <si>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</si>
  <si>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</si>
  <si>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</si>
  <si>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</si>
  <si>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</si>
  <si>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</si>
  <si>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</si>
  <si>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</si>
  <si>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</si>
  <si>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</si>
  <si>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</si>
  <si>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</si>
  <si>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</si>
  <si>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</si>
  <si>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</si>
  <si>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</si>
  <si>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</si>
  <si>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</si>
  <si>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</si>
  <si>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</si>
  <si>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</si>
  <si>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</si>
  <si>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</si>
  <si>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</si>
  <si>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</si>
  <si>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</si>
  <si>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</si>
  <si>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</si>
  <si>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</si>
  <si>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</si>
  <si>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</si>
  <si>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</si>
  <si>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</si>
  <si>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</si>
  <si>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</si>
  <si>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</si>
  <si>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</si>
  <si>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</si>
  <si>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</si>
  <si>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</si>
  <si>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</si>
  <si>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</si>
  <si>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</si>
  <si>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</si>
  <si>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</si>
  <si>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</si>
  <si>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</si>
  <si>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</si>
  <si>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</si>
  <si>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</si>
  <si>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</si>
  <si>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</si>
  <si>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</si>
  <si>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</si>
  <si>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</si>
  <si>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</si>
  <si>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</si>
  <si>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</si>
  <si>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</si>
  <si>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</si>
  <si>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</si>
  <si>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</si>
  <si>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</si>
  <si>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</si>
  <si>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</si>
  <si>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</si>
  <si>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</si>
  <si>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</si>
  <si>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</si>
  <si>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</si>
  <si>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</si>
  <si>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</si>
  <si>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</si>
  <si>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</si>
  <si>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</si>
  <si>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</si>
  <si>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</si>
  <si>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</si>
  <si>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</si>
  <si>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</si>
  <si>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</si>
  <si>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</si>
  <si>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</si>
  <si>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</si>
  <si>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</si>
  <si>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</si>
  <si>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</si>
  <si>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</si>
  <si>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</si>
  <si>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</si>
  <si>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</si>
  <si>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</si>
  <si>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</si>
  <si>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</si>
  <si>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</si>
  <si>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</si>
  <si>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</si>
  <si>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</si>
  <si>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</si>
  <si>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</si>
  <si>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</si>
  <si>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</si>
  <si>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</si>
  <si>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</si>
  <si>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</si>
  <si>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</si>
  <si>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</si>
  <si>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</si>
  <si>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</si>
  <si>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</si>
  <si>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</si>
  <si>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</si>
  <si>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</si>
  <si>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</si>
  <si>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</si>
  <si>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</si>
  <si>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</si>
  <si>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</si>
  <si>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</si>
  <si>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</si>
  <si>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</si>
  <si>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</si>
  <si>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</si>
  <si>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</si>
  <si>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</si>
  <si>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</si>
  <si>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</si>
  <si>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</si>
  <si>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</si>
  <si>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</si>
  <si>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</si>
  <si>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</si>
  <si>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</si>
  <si>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</si>
  <si>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</si>
  <si>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</si>
  <si>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</si>
  <si>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</si>
  <si>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</si>
  <si>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</si>
  <si>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</si>
  <si>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</si>
  <si>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</si>
  <si>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</si>
  <si>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</si>
  <si>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</si>
  <si>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</si>
  <si>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</si>
  <si>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</si>
  <si>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</si>
  <si>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</si>
  <si>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</si>
  <si>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</si>
  <si>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</si>
  <si>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</si>
  <si>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</si>
  <si>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</si>
  <si>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</si>
  <si>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</si>
  <si>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</si>
  <si>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</si>
  <si>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</si>
  <si>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</si>
  <si>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</si>
  <si>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</si>
  <si>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</si>
  <si>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</si>
  <si>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</si>
  <si>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</si>
  <si>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</si>
  <si>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</si>
  <si>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</si>
  <si>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</si>
  <si>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</si>
  <si>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</si>
  <si>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</si>
  <si>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</si>
  <si>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</si>
  <si>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</si>
  <si>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</si>
  <si>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</si>
  <si>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</si>
  <si>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</si>
  <si>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</si>
  <si>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</si>
  <si>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</si>
  <si>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</si>
  <si>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</si>
  <si>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</si>
  <si>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</si>
  <si>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</si>
  <si>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</si>
  <si>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</si>
  <si>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</si>
  <si>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</si>
  <si>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</si>
  <si>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</si>
  <si>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</si>
  <si>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</si>
  <si>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</si>
  <si>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</si>
  <si>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</si>
  <si>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</si>
  <si>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</si>
  <si>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</si>
  <si>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</si>
  <si>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</si>
  <si>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</si>
  <si>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</si>
  <si>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</si>
  <si>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</si>
  <si>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</si>
  <si>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</si>
  <si>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</si>
  <si>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</si>
  <si>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</si>
  <si>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</si>
  <si>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</si>
  <si>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</si>
  <si>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</si>
  <si>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</si>
  <si>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</si>
  <si>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</si>
  <si>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</si>
  <si>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</si>
  <si>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</si>
  <si>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</si>
  <si>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</si>
  <si>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</si>
  <si>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</si>
  <si>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</si>
  <si>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</si>
  <si>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</si>
  <si>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</si>
  <si>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</si>
  <si>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</si>
  <si>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</si>
  <si>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</si>
  <si>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</si>
  <si>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</si>
  <si>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</si>
  <si>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</si>
  <si>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</si>
  <si>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</si>
  <si>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</si>
  <si>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</si>
  <si>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</si>
  <si>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</si>
  <si>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</si>
  <si>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</si>
  <si>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</si>
  <si>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</si>
  <si>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</si>
  <si>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</si>
  <si>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</si>
  <si>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</si>
  <si>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</si>
  <si>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</si>
  <si>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</si>
  <si>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</si>
  <si>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</si>
  <si>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</si>
  <si>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</si>
  <si>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</si>
  <si>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</si>
  <si>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</si>
  <si>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</si>
  <si>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</si>
  <si>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</si>
  <si>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</si>
  <si>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</si>
  <si>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</si>
  <si>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</si>
  <si>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</si>
  <si>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</si>
  <si>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</si>
  <si>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</si>
  <si>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</si>
  <si>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</si>
  <si>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</si>
  <si>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</si>
  <si>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</si>
  <si>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</si>
  <si>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</si>
  <si>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</si>
  <si>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</si>
  <si>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</si>
  <si>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</si>
  <si>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</si>
  <si>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</si>
  <si>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</si>
  <si>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</si>
  <si>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</si>
  <si>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</si>
  <si>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</si>
  <si>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</si>
  <si>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</si>
  <si>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</si>
  <si>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</si>
  <si>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</si>
  <si>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</si>
  <si>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</si>
  <si>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</si>
  <si>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</si>
  <si>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</si>
  <si>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</si>
  <si>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</si>
  <si>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</si>
  <si>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</si>
  <si>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</si>
  <si>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</si>
  <si>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</si>
  <si>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</si>
  <si>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</si>
  <si>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</si>
  <si>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</si>
  <si>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</si>
  <si>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</si>
  <si>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</si>
  <si>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</si>
  <si>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</si>
  <si>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</si>
  <si>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</si>
  <si>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</si>
  <si>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</si>
  <si>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</si>
  <si>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</si>
  <si>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</si>
  <si>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</si>
  <si>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</si>
  <si>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</si>
  <si>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</si>
  <si>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</si>
  <si>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</si>
  <si>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</si>
  <si>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</si>
  <si>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</si>
  <si>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</si>
  <si>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</si>
  <si>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</si>
  <si>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</si>
  <si>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</si>
  <si>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</si>
  <si>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</si>
  <si>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</si>
  <si>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</si>
  <si>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</si>
  <si>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</si>
  <si>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</si>
  <si>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</si>
  <si>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</si>
  <si>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</si>
  <si>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</si>
  <si>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</si>
  <si>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</si>
  <si>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</si>
  <si>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</si>
  <si>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</si>
  <si>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</si>
  <si>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</si>
  <si>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</si>
  <si>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</si>
  <si>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</si>
  <si>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</si>
  <si>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</si>
  <si>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</si>
  <si>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</si>
  <si>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</si>
  <si>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</si>
  <si>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</si>
  <si>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</si>
  <si>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</si>
  <si>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</si>
  <si>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</si>
  <si>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</si>
  <si>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</si>
  <si>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</si>
  <si>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</si>
  <si>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</si>
  <si>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</si>
  <si>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</si>
  <si>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</si>
  <si>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</si>
  <si>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</si>
  <si>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</si>
  <si>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</si>
  <si>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</si>
  <si>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</si>
  <si>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</si>
  <si>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</si>
  <si>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</si>
  <si>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</si>
  <si>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</si>
  <si>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</si>
  <si>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</si>
  <si>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</si>
  <si>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</si>
  <si>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</si>
  <si>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</si>
  <si>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</si>
  <si>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</si>
  <si>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</si>
  <si>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</si>
  <si>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</si>
  <si>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</si>
  <si>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</si>
  <si>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</si>
  <si>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</si>
  <si>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</si>
  <si>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</si>
  <si>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</si>
  <si>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</si>
  <si>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</si>
  <si>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</si>
  <si>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</si>
  <si>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</si>
  <si>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</si>
  <si>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</si>
  <si>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</si>
  <si>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</si>
  <si>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</si>
  <si>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</si>
  <si>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</si>
  <si>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</si>
  <si>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</si>
  <si>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</si>
  <si>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</si>
  <si>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</si>
  <si>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</si>
  <si>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</si>
  <si>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</si>
  <si>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</si>
  <si>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</si>
  <si>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</si>
  <si>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</si>
  <si>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</si>
  <si>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</si>
  <si>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</si>
  <si>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</si>
  <si>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</si>
  <si>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</si>
  <si>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</si>
  <si>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</si>
  <si>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</si>
  <si>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</si>
  <si>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</si>
  <si>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</si>
  <si>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</si>
  <si>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</si>
  <si>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</si>
  <si>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</si>
  <si>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</si>
  <si>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</si>
  <si>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</si>
  <si>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</si>
  <si>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</si>
  <si>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</si>
  <si>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</si>
  <si>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</si>
  <si>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</si>
  <si>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</si>
  <si>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</si>
  <si>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</si>
  <si>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</si>
  <si>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</si>
  <si>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</si>
  <si>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</si>
  <si>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</si>
  <si>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</si>
  <si>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</si>
  <si>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</si>
  <si>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</si>
  <si>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</si>
  <si>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</si>
  <si>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</si>
  <si>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</si>
  <si>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</si>
  <si>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</si>
  <si>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</si>
  <si>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</si>
  <si>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</si>
  <si>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</si>
  <si>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</si>
  <si>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</si>
  <si>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</si>
  <si>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</si>
  <si>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</si>
  <si>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</si>
  <si>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</si>
  <si>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</si>
  <si>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</si>
  <si>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</si>
  <si>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</si>
  <si>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</si>
  <si>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</si>
  <si>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</si>
  <si>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</si>
  <si>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</si>
  <si>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</si>
  <si>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</si>
  <si>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</si>
  <si>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</si>
  <si>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</si>
  <si>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</si>
  <si>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</si>
  <si>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</si>
  <si>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</si>
  <si>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</si>
  <si>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</si>
  <si>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</si>
  <si>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</si>
  <si>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</si>
  <si>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</si>
  <si>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</si>
  <si>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</si>
  <si>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</si>
  <si>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</si>
  <si>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</si>
  <si>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</si>
  <si>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</si>
  <si>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</si>
  <si>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</si>
  <si>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</si>
  <si>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</si>
  <si>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</si>
  <si>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</si>
  <si>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</si>
  <si>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</si>
  <si>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</si>
  <si>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</si>
  <si>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</si>
  <si>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</si>
  <si>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</si>
  <si>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</si>
  <si>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</si>
  <si>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</si>
  <si>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</si>
  <si>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</si>
  <si>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</si>
  <si>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</si>
  <si>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</si>
  <si>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</si>
  <si>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</si>
  <si>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</si>
  <si>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</si>
  <si>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</si>
  <si>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</si>
  <si>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</si>
  <si>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</si>
  <si>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</si>
  <si>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</si>
  <si>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</si>
  <si>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</si>
  <si>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</si>
  <si>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</si>
  <si>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</si>
  <si>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</si>
  <si>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</si>
  <si>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</si>
  <si>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</si>
  <si>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</si>
  <si>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</si>
  <si>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</si>
  <si>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</si>
  <si>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</si>
  <si>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</si>
  <si>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</si>
  <si>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</si>
  <si>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</si>
  <si>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</si>
  <si>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</si>
  <si>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</si>
  <si>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</si>
  <si>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</si>
  <si>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</si>
  <si>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</si>
  <si>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</si>
  <si>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</si>
  <si>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</si>
  <si>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</si>
  <si>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</si>
  <si>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</si>
  <si>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</si>
  <si>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</si>
  <si>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</si>
  <si>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</si>
  <si>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</si>
  <si>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</si>
  <si>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</si>
  <si>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</si>
  <si>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</si>
  <si>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</si>
  <si>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</si>
  <si>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</si>
  <si>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</si>
  <si>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</si>
  <si>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</si>
  <si>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</si>
  <si>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</si>
  <si>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</si>
  <si>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</si>
  <si>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</si>
  <si>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</si>
  <si>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</si>
  <si>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</si>
  <si>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</si>
  <si>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</si>
  <si>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</si>
  <si>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</si>
  <si>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</si>
  <si>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</si>
  <si>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</si>
  <si>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</si>
  <si>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</si>
  <si>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</si>
  <si>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</si>
  <si>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</si>
  <si>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</si>
  <si>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</si>
  <si>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</si>
  <si>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</si>
  <si>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</si>
  <si>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</si>
  <si>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</si>
  <si>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</si>
  <si>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</si>
  <si>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</si>
  <si>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</si>
  <si>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</si>
  <si>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</si>
  <si>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</si>
  <si>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</si>
  <si>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</si>
  <si>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</si>
  <si>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</si>
  <si>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</si>
  <si>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</si>
  <si>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</si>
  <si>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</si>
  <si>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</si>
  <si>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</si>
  <si>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</si>
  <si>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</si>
  <si>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</si>
  <si>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</si>
  <si>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</si>
  <si>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</si>
  <si>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</si>
  <si>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</si>
  <si>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</si>
  <si>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</si>
  <si>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</si>
  <si>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</si>
  <si>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</si>
  <si>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</si>
  <si>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</si>
  <si>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</si>
  <si>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</si>
  <si>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</si>
  <si>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</si>
  <si>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</si>
  <si>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</si>
  <si>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</si>
  <si>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</si>
  <si>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</si>
  <si>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</si>
  <si>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</si>
  <si>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</si>
  <si>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</si>
  <si>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</si>
  <si>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</si>
  <si>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</si>
  <si>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</si>
  <si>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</si>
  <si>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</si>
  <si>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</si>
  <si>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</si>
  <si>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</si>
  <si>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</si>
  <si>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</si>
  <si>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</si>
  <si>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</si>
  <si>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</si>
  <si>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</si>
  <si>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</si>
  <si>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</si>
  <si>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</si>
  <si>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</si>
  <si>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</si>
  <si>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</si>
  <si>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</si>
  <si>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</si>
  <si>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</si>
  <si>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</si>
  <si>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</si>
  <si>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</si>
  <si>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</si>
  <si>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</si>
  <si>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</si>
  <si>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</si>
  <si>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</si>
  <si>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</si>
  <si>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</si>
  <si>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</si>
  <si>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</si>
  <si>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</si>
  <si>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</si>
  <si>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</si>
  <si>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</si>
  <si>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</si>
  <si>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</si>
  <si>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</si>
  <si>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</si>
  <si>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</si>
  <si>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</si>
  <si>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</si>
  <si>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</si>
  <si>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</si>
  <si>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</si>
  <si>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</si>
  <si>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</si>
  <si>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</si>
  <si>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</si>
  <si>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</si>
  <si>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</si>
  <si>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</si>
  <si>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</si>
  <si>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</si>
  <si>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</si>
  <si>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</si>
  <si>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</si>
  <si>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</si>
  <si>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</si>
  <si>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</si>
  <si>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</si>
  <si>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</si>
  <si>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</si>
  <si>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</si>
  <si>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</si>
  <si>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</si>
  <si>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</si>
  <si>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</si>
  <si>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</si>
  <si>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</si>
  <si>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</si>
  <si>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</si>
  <si>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</si>
  <si>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</si>
  <si>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</si>
  <si>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</si>
  <si>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</si>
  <si>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</si>
  <si>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</si>
  <si>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</si>
  <si>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</si>
  <si>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</si>
  <si>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</si>
  <si>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</si>
  <si>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</si>
  <si>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</si>
  <si>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</si>
  <si>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</si>
  <si>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</si>
  <si>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</si>
  <si>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</si>
  <si>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</si>
  <si>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</si>
  <si>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</si>
  <si>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</si>
  <si>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</si>
  <si>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</si>
  <si>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</si>
  <si>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</si>
  <si>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</si>
  <si>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</si>
  <si>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</si>
  <si>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</si>
  <si>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</si>
  <si>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</si>
  <si>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</si>
  <si>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</si>
  <si>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</si>
  <si>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</si>
  <si>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</si>
  <si>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</si>
  <si>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</si>
  <si>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</si>
  <si>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</si>
  <si>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</si>
  <si>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</si>
  <si>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</si>
  <si>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</si>
  <si>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</si>
  <si>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</si>
  <si>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</si>
  <si>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</si>
  <si>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</si>
  <si>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</si>
  <si>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</si>
  <si>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</si>
  <si>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</si>
  <si>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</si>
  <si>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</si>
  <si>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</si>
  <si>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</si>
  <si>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</si>
  <si>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</si>
  <si>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</si>
  <si>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</si>
  <si>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</si>
  <si>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</si>
  <si>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</si>
  <si>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</si>
  <si>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</si>
  <si>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</si>
  <si>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</si>
  <si>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</si>
  <si>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</si>
  <si>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</si>
  <si>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</si>
  <si>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</si>
  <si>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</si>
  <si>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</si>
  <si>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</si>
  <si>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</si>
  <si>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</si>
  <si>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</si>
  <si>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</si>
  <si>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</si>
  <si>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</si>
  <si>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</si>
  <si>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</si>
  <si>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</si>
  <si>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</si>
  <si>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</si>
  <si>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</si>
  <si>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</si>
  <si>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</si>
  <si>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</si>
  <si>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</si>
  <si>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</si>
  <si>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</si>
  <si>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</si>
  <si>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</si>
  <si>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</si>
  <si>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</si>
  <si>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</si>
  <si>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</si>
  <si>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</si>
  <si>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</si>
  <si>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</si>
  <si>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</si>
  <si>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</si>
  <si>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</si>
  <si>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</si>
  <si>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</si>
  <si>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</si>
  <si>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</si>
  <si>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</si>
  <si>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</si>
  <si>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</si>
  <si>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</si>
  <si>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</si>
  <si>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</si>
  <si>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</si>
  <si>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</si>
  <si>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</si>
  <si>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</si>
  <si>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</si>
  <si>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</si>
  <si>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</si>
  <si>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</si>
  <si>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</si>
  <si>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</si>
  <si>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</si>
  <si>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</si>
  <si>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</si>
  <si>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</si>
  <si>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</si>
  <si>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</si>
  <si>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</si>
  <si>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</si>
  <si>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</si>
  <si>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</si>
  <si>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</si>
  <si>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</si>
  <si>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</si>
  <si>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</si>
  <si>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</si>
  <si>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</si>
  <si>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</si>
  <si>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</si>
  <si>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</si>
  <si>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</si>
  <si>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</si>
  <si>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</si>
  <si>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</si>
  <si>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</si>
  <si>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</si>
  <si>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</si>
  <si>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</si>
  <si>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</si>
  <si>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</si>
  <si>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</si>
  <si>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</si>
  <si>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</si>
  <si>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</si>
  <si>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</si>
  <si>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</si>
  <si>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</si>
  <si>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</si>
  <si>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</si>
  <si>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</si>
  <si>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</si>
  <si>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</si>
  <si>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</si>
  <si>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</si>
  <si>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</si>
  <si>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</si>
  <si>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</si>
  <si>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</si>
  <si>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</si>
  <si>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</si>
  <si>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</si>
  <si>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</si>
  <si>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</si>
  <si>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</si>
  <si>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</si>
  <si>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</si>
  <si>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</si>
  <si>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</si>
  <si>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</si>
  <si>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</si>
  <si>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</si>
  <si>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</si>
  <si>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</si>
  <si>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</si>
  <si>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</si>
  <si>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</si>
  <si>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</si>
  <si>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</si>
  <si>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</si>
  <si>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</si>
  <si>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</si>
  <si>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</si>
  <si>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</si>
  <si>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</si>
  <si>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</si>
  <si>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</si>
  <si>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</si>
  <si>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</si>
  <si>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</si>
  <si>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</si>
  <si>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</si>
  <si>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</si>
  <si>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</si>
  <si>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</si>
  <si>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</si>
  <si>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</si>
  <si>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</si>
  <si>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</si>
  <si>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</si>
  <si>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</si>
  <si>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</si>
  <si>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</si>
  <si>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</si>
  <si>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</si>
  <si>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</si>
  <si>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</si>
  <si>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</si>
  <si>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</si>
  <si>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</si>
  <si>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</si>
  <si>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</si>
  <si>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</si>
  <si>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</si>
  <si>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</si>
  <si>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</si>
  <si>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</si>
  <si>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</si>
  <si>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</si>
  <si>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</si>
  <si>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</si>
  <si>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</si>
  <si>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</si>
  <si>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</si>
  <si>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</si>
  <si>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</si>
  <si>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</si>
  <si>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</si>
  <si>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</si>
  <si>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</si>
  <si>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</si>
  <si>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</si>
  <si>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</si>
  <si>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</si>
  <si>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</si>
  <si>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</si>
  <si>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</si>
  <si>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</si>
  <si>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</si>
  <si>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</si>
  <si>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</si>
  <si>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</si>
  <si>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</si>
  <si>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</si>
  <si>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</si>
  <si>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</si>
  <si>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</si>
  <si>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</si>
  <si>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</si>
  <si>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</si>
  <si>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</si>
  <si>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</si>
  <si>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</si>
  <si>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</si>
  <si>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</si>
  <si>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</si>
  <si>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</si>
  <si>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</si>
  <si>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</si>
  <si>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</si>
  <si>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</si>
  <si>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</si>
  <si>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</si>
  <si>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</si>
  <si>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</si>
  <si>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</si>
  <si>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</si>
  <si>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</si>
  <si>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</si>
  <si>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</si>
  <si>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</si>
  <si>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</si>
  <si>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</si>
  <si>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</si>
  <si>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</si>
  <si>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</si>
  <si>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</si>
  <si>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</si>
  <si>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</si>
  <si>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</si>
  <si>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</si>
  <si>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</si>
  <si>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</si>
  <si>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</si>
  <si>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</si>
  <si>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</si>
  <si>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</si>
  <si>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</si>
  <si>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</si>
  <si>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</si>
  <si>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</si>
  <si>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</si>
  <si>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</si>
  <si>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</si>
  <si>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</si>
  <si>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</si>
  <si>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</si>
  <si>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</si>
  <si>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</si>
  <si>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</si>
  <si>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</si>
  <si>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</si>
  <si>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</si>
  <si>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</si>
  <si>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</si>
  <si>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</si>
  <si>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</si>
  <si>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</si>
  <si>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</si>
  <si>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</si>
  <si>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</si>
  <si>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</si>
  <si>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</si>
  <si>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</si>
  <si>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</si>
  <si>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</si>
  <si>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</si>
  <si>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</si>
  <si>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</si>
  <si>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</si>
  <si>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</si>
  <si>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</si>
  <si>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</si>
  <si>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</si>
  <si>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</si>
  <si>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</si>
  <si>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</si>
  <si>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</si>
  <si>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</si>
  <si>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</si>
  <si>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</si>
  <si>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</si>
  <si>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</si>
  <si>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</si>
  <si>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</si>
  <si>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</si>
  <si>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</si>
  <si>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</si>
  <si>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</si>
  <si>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</si>
  <si>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</si>
  <si>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</si>
  <si>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</si>
  <si>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</si>
  <si>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</si>
  <si>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</si>
  <si>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</si>
  <si>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</si>
  <si>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</si>
  <si>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</si>
  <si>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</si>
  <si>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</si>
  <si>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</si>
  <si>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</si>
  <si>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</si>
  <si>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</si>
  <si>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</si>
  <si>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</si>
  <si>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</si>
  <si>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</si>
  <si>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</si>
  <si>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</si>
  <si>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</si>
  <si>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</si>
  <si>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</si>
  <si>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</si>
  <si>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</si>
  <si>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</si>
  <si>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</si>
  <si>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</si>
  <si>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</si>
  <si>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</si>
  <si>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</si>
  <si>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</si>
  <si>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</si>
  <si>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</si>
  <si>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</si>
  <si>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</si>
  <si>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</si>
  <si>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</si>
  <si>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</si>
  <si>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</si>
  <si>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</si>
  <si>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</si>
  <si>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</si>
  <si>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</si>
  <si>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</si>
  <si>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</si>
  <si>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</si>
  <si>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</si>
  <si>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</si>
  <si>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</si>
  <si>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</si>
  <si>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</si>
  <si>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</si>
  <si>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</si>
  <si>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</si>
  <si>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</si>
  <si>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</si>
  <si>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</si>
  <si>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</si>
  <si>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</si>
  <si>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</si>
  <si>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</si>
  <si>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</si>
  <si>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</si>
  <si>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</si>
  <si>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</si>
  <si>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</si>
  <si>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</si>
  <si>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</si>
  <si>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</si>
  <si>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</si>
  <si>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</si>
  <si>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</si>
  <si>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</si>
  <si>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</si>
  <si>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</si>
  <si>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</si>
  <si>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</si>
  <si>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</si>
  <si>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</si>
  <si>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</si>
  <si>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</si>
  <si>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</si>
  <si>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</si>
  <si>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</si>
  <si>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</si>
  <si>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</si>
  <si>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</si>
  <si>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</si>
  <si>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</si>
  <si>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</si>
  <si>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</si>
  <si>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</si>
  <si>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</si>
  <si>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</si>
  <si>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</si>
  <si>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</si>
  <si>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</si>
  <si>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</si>
  <si>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</si>
  <si>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</si>
  <si>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</si>
  <si>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</si>
  <si>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</si>
  <si>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</si>
  <si>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</si>
  <si>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</si>
  <si>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</si>
  <si>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</si>
  <si>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</si>
  <si>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</si>
  <si>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</si>
  <si>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</si>
  <si>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</si>
  <si>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</si>
  <si>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</si>
  <si>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</si>
  <si>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</si>
  <si>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</si>
  <si>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</si>
  <si>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</si>
  <si>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</si>
  <si>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</si>
  <si>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</si>
  <si>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</si>
  <si>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</si>
  <si>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</si>
  <si>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</si>
  <si>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</si>
  <si>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</si>
  <si>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</si>
  <si>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</si>
  <si>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</si>
  <si>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</si>
  <si>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</si>
  <si>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</si>
  <si>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</si>
  <si>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</si>
  <si>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</si>
  <si>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</si>
  <si>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</si>
  <si>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</si>
  <si>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</si>
  <si>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</si>
  <si>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</si>
  <si>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</si>
  <si>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</si>
  <si>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</si>
  <si>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</si>
  <si>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</si>
  <si>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</si>
  <si>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</si>
  <si>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</si>
  <si>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</si>
  <si>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</si>
  <si>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</si>
  <si>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</si>
  <si>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</si>
  <si>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</si>
  <si>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</si>
  <si>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</si>
  <si>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</si>
  <si>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</si>
  <si>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</si>
  <si>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</si>
  <si>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</si>
  <si>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</si>
  <si>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</si>
  <si>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</si>
  <si>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</si>
  <si>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</si>
  <si>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</si>
  <si>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</si>
  <si>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</si>
  <si>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</si>
  <si>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</si>
  <si>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</si>
  <si>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</si>
  <si>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</si>
  <si>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</si>
  <si>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</si>
  <si>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</si>
  <si>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</si>
  <si>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</si>
  <si>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</si>
  <si>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</si>
  <si>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</si>
  <si>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</si>
  <si>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</si>
  <si>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</si>
  <si>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</si>
  <si>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</si>
  <si>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</si>
  <si>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</si>
  <si>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</si>
  <si>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</si>
  <si>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</si>
  <si>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</si>
  <si>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</si>
  <si>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</si>
  <si>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</si>
  <si>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</si>
  <si>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</si>
  <si>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</si>
  <si>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</si>
  <si>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</si>
  <si>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</si>
  <si>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</si>
  <si>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</si>
  <si>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</si>
  <si>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</si>
  <si>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</si>
  <si>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</si>
  <si>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</si>
  <si>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</si>
  <si>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</si>
  <si>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</si>
  <si>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</si>
  <si>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</si>
  <si>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</si>
  <si>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</si>
  <si>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</si>
  <si>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</si>
  <si>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</si>
  <si>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</si>
  <si>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</si>
  <si>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</si>
  <si>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</si>
  <si>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</si>
  <si>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</si>
  <si>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</si>
  <si>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</si>
  <si>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</si>
  <si>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</si>
  <si>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</si>
  <si>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</si>
  <si>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</si>
  <si>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</si>
  <si>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</si>
  <si>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</si>
  <si>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</si>
  <si>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</si>
  <si>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</si>
  <si>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</si>
  <si>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</si>
  <si>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</si>
  <si>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</si>
  <si>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</si>
  <si>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</si>
  <si>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</si>
  <si>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</si>
  <si>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</si>
  <si>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</si>
  <si>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</si>
  <si>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</si>
  <si>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</si>
  <si>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</si>
  <si>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</si>
  <si>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</si>
  <si>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</si>
  <si>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</si>
  <si>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</si>
  <si>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</si>
  <si>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</si>
  <si>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</si>
  <si>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</si>
  <si>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</si>
  <si>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</si>
  <si>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</si>
  <si>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</si>
  <si>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</si>
  <si>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</si>
  <si>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</si>
  <si>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</si>
  <si>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</si>
  <si>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</si>
  <si>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</si>
  <si>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</si>
  <si>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</si>
  <si>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</si>
  <si>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</si>
  <si>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</si>
  <si>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</si>
  <si>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</si>
  <si>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</si>
  <si>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</si>
  <si>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</si>
  <si>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</si>
  <si>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</si>
  <si>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</si>
  <si>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</si>
  <si>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</si>
  <si>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</si>
  <si>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</si>
  <si>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</si>
  <si>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</si>
  <si>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</si>
  <si>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</si>
  <si>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</si>
  <si>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</si>
  <si>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</si>
  <si>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</si>
  <si>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</si>
  <si>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</si>
  <si>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</si>
  <si>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</si>
  <si>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</si>
  <si>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</si>
  <si>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</si>
  <si>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</si>
  <si>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</si>
  <si>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</si>
  <si>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</si>
  <si>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</si>
  <si>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</si>
  <si>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</si>
  <si>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</si>
  <si>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</si>
  <si>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</si>
  <si>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</si>
  <si>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</si>
  <si>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</si>
  <si>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</si>
  <si>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</si>
  <si>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</si>
  <si>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</si>
  <si>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</si>
  <si>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</si>
  <si>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</si>
  <si>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</si>
  <si>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</si>
  <si>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</si>
  <si>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</si>
  <si>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</si>
  <si>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</si>
  <si>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</si>
  <si>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</si>
  <si>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</si>
  <si>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</si>
  <si>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</si>
  <si>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</si>
  <si>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</si>
  <si>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</si>
  <si>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</si>
  <si>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</si>
  <si>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</si>
  <si>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</si>
  <si>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</si>
  <si>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</si>
  <si>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</si>
  <si>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</si>
  <si>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</si>
  <si>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</si>
  <si>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</si>
  <si>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</si>
  <si>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</si>
  <si>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</si>
  <si>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</si>
  <si>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</si>
  <si>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</si>
  <si>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</si>
  <si>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</si>
  <si>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</si>
  <si>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</si>
  <si>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</si>
  <si>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</si>
  <si>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</si>
  <si>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</si>
  <si>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</si>
  <si>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</si>
  <si>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</si>
  <si>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</si>
  <si>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</si>
  <si>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</si>
  <si>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</si>
  <si>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</si>
  <si>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</si>
  <si>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</si>
  <si>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</si>
  <si>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</si>
  <si>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</si>
  <si>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</si>
  <si>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</si>
  <si>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</si>
  <si>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</si>
  <si>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</si>
  <si>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</si>
  <si>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</si>
  <si>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</si>
  <si>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</si>
  <si>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</si>
  <si>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</si>
  <si>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</si>
  <si>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</si>
  <si>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</si>
  <si>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</si>
  <si>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</si>
  <si>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</si>
  <si>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</si>
  <si>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</si>
  <si>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</si>
  <si>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</si>
  <si>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</si>
  <si>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</si>
  <si>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</si>
  <si>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</si>
  <si>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</si>
  <si>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</si>
  <si>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</si>
  <si>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</si>
  <si>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</si>
  <si>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</si>
  <si>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</si>
  <si>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</si>
  <si>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</si>
  <si>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</si>
  <si>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</si>
  <si>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</si>
  <si>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</si>
  <si>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</si>
  <si>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</si>
  <si>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</si>
  <si>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</si>
  <si>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</si>
  <si>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</si>
  <si>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</si>
  <si>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</si>
  <si>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</si>
  <si>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</si>
  <si>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</si>
  <si>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</si>
  <si>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</si>
  <si>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</si>
  <si>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</si>
  <si>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</si>
  <si>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</si>
  <si>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</si>
  <si>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</si>
  <si>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</si>
  <si>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</si>
  <si>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</si>
  <si>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</si>
  <si>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</si>
  <si>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</si>
  <si>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</si>
  <si>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</si>
  <si>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</si>
  <si>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</si>
  <si>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</si>
  <si>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</si>
  <si>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</si>
  <si>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</si>
  <si>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</si>
  <si>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</si>
  <si>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</si>
  <si>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</si>
  <si>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</si>
  <si>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</si>
  <si>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</si>
  <si>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</si>
  <si>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</si>
  <si>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</si>
  <si>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</si>
  <si>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</si>
  <si>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</si>
  <si>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</si>
  <si>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</si>
  <si>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</si>
  <si>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</si>
  <si>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</si>
  <si>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</si>
  <si>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</si>
  <si>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</si>
  <si>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</si>
  <si>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</si>
  <si>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</si>
  <si>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</si>
  <si>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</si>
  <si>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</si>
  <si>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</si>
  <si>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</si>
  <si>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</si>
  <si>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</si>
  <si>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</si>
  <si>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</si>
  <si>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</si>
  <si>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</si>
  <si>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</si>
  <si>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</si>
  <si>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</si>
  <si>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</si>
  <si>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</si>
  <si>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</si>
  <si>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</si>
  <si>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</si>
  <si>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</si>
  <si>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</si>
  <si>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</si>
  <si>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</si>
  <si>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</si>
  <si>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</si>
  <si>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</si>
  <si>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</si>
  <si>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</si>
  <si>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</si>
  <si>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</si>
  <si>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</si>
  <si>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</si>
  <si>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</si>
  <si>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</si>
  <si>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</si>
  <si>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</si>
  <si>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</si>
  <si>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</si>
  <si>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</si>
  <si>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</si>
  <si>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</si>
  <si>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</si>
  <si>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</si>
  <si>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</si>
  <si>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</si>
  <si>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</si>
  <si>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</si>
  <si>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</si>
  <si>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</si>
  <si>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</si>
  <si>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</si>
  <si>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</si>
  <si>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</si>
  <si>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</si>
  <si>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</si>
  <si>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</si>
  <si>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</si>
  <si>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</si>
  <si>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</si>
  <si>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</si>
  <si>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</si>
  <si>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</si>
  <si>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</si>
  <si>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</si>
  <si>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</si>
  <si>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</si>
  <si>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</si>
  <si>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</si>
  <si>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</si>
  <si>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</si>
  <si>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</si>
  <si>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</si>
  <si>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</si>
  <si>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</si>
  <si>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</si>
  <si>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</si>
  <si>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</si>
  <si>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</si>
  <si>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</si>
  <si>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</si>
  <si>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</si>
  <si>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</si>
  <si>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</si>
  <si>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</si>
  <si>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</si>
  <si>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</si>
  <si>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</si>
  <si>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</si>
  <si>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</si>
  <si>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</si>
  <si>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</si>
  <si>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</si>
  <si>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</si>
  <si>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</si>
  <si>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</si>
  <si>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</si>
  <si>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</si>
  <si>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</si>
  <si>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</si>
  <si>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</si>
  <si>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</si>
  <si>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</si>
  <si>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</si>
  <si>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</si>
  <si>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</si>
  <si>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</si>
  <si>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</si>
  <si>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</si>
  <si>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</si>
  <si>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</si>
  <si>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</si>
  <si>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</si>
  <si>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</si>
  <si>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</si>
  <si>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</si>
  <si>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</si>
  <si>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</si>
  <si>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</si>
  <si>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</si>
  <si>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</si>
  <si>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</si>
  <si>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</si>
  <si>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</si>
  <si>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</si>
  <si>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</si>
  <si>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</si>
  <si>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</si>
  <si>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</si>
  <si>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</si>
  <si>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</si>
  <si>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</si>
  <si>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</si>
  <si>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</si>
  <si>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</si>
  <si>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</si>
  <si>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</si>
  <si>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</si>
  <si>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</si>
  <si>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</si>
  <si>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</si>
  <si>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</si>
  <si>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</si>
  <si>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</si>
  <si>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</si>
  <si>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</si>
  <si>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</si>
  <si>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</si>
  <si>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</si>
  <si>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</si>
  <si>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</si>
  <si>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</si>
  <si>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</si>
  <si>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</si>
  <si>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</si>
  <si>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</si>
  <si>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</si>
  <si>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</si>
  <si>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</si>
  <si>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</si>
  <si>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</si>
  <si>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</si>
  <si>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</si>
  <si>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</si>
  <si>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</si>
  <si>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</si>
  <si>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</si>
  <si>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</si>
  <si>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</si>
  <si>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</si>
  <si>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</si>
  <si>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</si>
  <si>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</si>
  <si>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</si>
  <si>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</si>
  <si>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</si>
  <si>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</si>
  <si>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</si>
  <si>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</si>
  <si>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</si>
  <si>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</si>
  <si>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</si>
  <si>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</si>
  <si>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</si>
  <si>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</si>
  <si>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</si>
  <si>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</si>
  <si>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</si>
  <si>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</si>
  <si>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</si>
  <si>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</si>
  <si>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</si>
  <si>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</si>
  <si>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</si>
  <si>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</si>
  <si>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</si>
  <si>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</si>
  <si>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</si>
  <si>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</si>
  <si>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</si>
  <si>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</si>
  <si>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</si>
  <si>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</si>
  <si>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</si>
  <si>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</si>
  <si>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</si>
  <si>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</si>
  <si>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</si>
  <si>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</si>
  <si>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</si>
  <si>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</si>
  <si>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</si>
  <si>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</si>
  <si>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</si>
  <si>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</si>
  <si>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</si>
  <si>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</si>
  <si>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</si>
  <si>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</si>
  <si>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</si>
  <si>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</si>
  <si>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</si>
  <si>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</si>
  <si>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</si>
  <si>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</si>
  <si>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</si>
  <si>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</si>
  <si>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</si>
  <si>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</si>
  <si>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</si>
  <si>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</si>
  <si>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</si>
  <si>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</si>
  <si>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</si>
  <si>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</si>
  <si>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</si>
  <si>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</si>
  <si>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</si>
  <si>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</si>
  <si>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</si>
  <si>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</si>
  <si>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</si>
  <si>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</si>
  <si>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</si>
  <si>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</si>
  <si>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</si>
  <si>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</si>
  <si>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</si>
  <si>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</si>
  <si>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</si>
  <si>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</si>
  <si>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</si>
  <si>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</si>
  <si>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</si>
  <si>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</si>
  <si>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</si>
  <si>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</si>
  <si>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</si>
  <si>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</si>
  <si>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</si>
  <si>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</si>
  <si>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</si>
  <si>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</si>
  <si>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</si>
  <si>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</si>
  <si>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</si>
  <si>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</si>
  <si>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</si>
  <si>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</si>
  <si>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</si>
  <si>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</si>
  <si>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</si>
  <si>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</si>
  <si>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</si>
  <si>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</si>
  <si>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</si>
  <si>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</si>
  <si>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</si>
  <si>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</si>
  <si>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</si>
  <si>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</si>
  <si>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</si>
  <si>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</si>
  <si>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</si>
  <si>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</si>
  <si>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</si>
  <si>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</si>
  <si>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</si>
  <si>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</si>
  <si>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</si>
  <si>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</si>
  <si>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</si>
  <si>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</si>
  <si>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</si>
  <si>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</si>
  <si>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</si>
  <si>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</si>
  <si>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</si>
  <si>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</si>
  <si>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</si>
  <si>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</si>
  <si>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</si>
  <si>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</si>
  <si>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</si>
  <si>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</si>
  <si>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</si>
  <si>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</si>
  <si>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</si>
  <si>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</si>
  <si>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</si>
  <si>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</si>
  <si>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</si>
  <si>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</si>
  <si>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</si>
  <si>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</si>
  <si>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</si>
  <si>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</si>
  <si>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</si>
  <si>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</si>
  <si>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</si>
  <si>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</si>
  <si>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</si>
  <si>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</si>
  <si>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</si>
  <si>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</si>
  <si>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</si>
  <si>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</si>
  <si>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</si>
  <si>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</si>
  <si>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</si>
  <si>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</si>
  <si>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</si>
  <si>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</si>
  <si>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</si>
  <si>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</si>
  <si>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</si>
  <si>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</si>
  <si>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</si>
  <si>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</si>
  <si>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</si>
  <si>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</si>
  <si>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</si>
  <si>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</si>
  <si>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</si>
  <si>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</si>
  <si>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</si>
  <si>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</si>
  <si>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</si>
  <si>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</si>
  <si>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</si>
  <si>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</si>
  <si>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</si>
  <si>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</si>
  <si>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</si>
  <si>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</si>
  <si>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</si>
  <si>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</si>
  <si>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</si>
  <si>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</si>
  <si>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</si>
  <si>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</si>
  <si>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</si>
  <si>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</si>
  <si>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</si>
  <si>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</si>
  <si>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</si>
  <si>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</si>
  <si>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</si>
  <si>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</si>
  <si>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</si>
  <si>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</si>
  <si>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</si>
  <si>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</si>
  <si>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</si>
  <si>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</si>
  <si>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</si>
  <si>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</si>
  <si>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</si>
  <si>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</si>
  <si>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</si>
  <si>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</si>
  <si>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</si>
  <si>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</si>
  <si>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</si>
  <si>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</si>
  <si>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</si>
  <si>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</si>
  <si>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</si>
  <si>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</si>
  <si>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</si>
  <si>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</si>
  <si>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</si>
  <si>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</si>
  <si>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</si>
  <si>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</si>
  <si>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</si>
  <si>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</si>
  <si>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</si>
  <si>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</si>
  <si>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</si>
  <si>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</si>
  <si>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</si>
  <si>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</si>
  <si>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</si>
  <si>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</si>
  <si>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</si>
  <si>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</si>
  <si>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</si>
  <si>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</si>
  <si>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</si>
  <si>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</si>
  <si>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</si>
  <si>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</si>
  <si>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</si>
  <si>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</si>
  <si>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</si>
  <si>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</si>
  <si>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</si>
  <si>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</si>
  <si>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</si>
  <si>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</si>
  <si>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</si>
  <si>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</si>
  <si>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</si>
  <si>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</si>
  <si>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</si>
  <si>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</si>
  <si>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</si>
  <si>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</si>
  <si>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</si>
  <si>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</si>
  <si>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</si>
  <si>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</si>
  <si>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</si>
  <si>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</si>
  <si>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</si>
  <si>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</si>
  <si>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</si>
  <si>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</si>
  <si>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</si>
  <si>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</si>
  <si>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</si>
  <si>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</si>
  <si>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</si>
  <si>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</si>
  <si>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</si>
  <si>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</si>
  <si>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</si>
  <si>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</si>
  <si>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</si>
  <si>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</si>
  <si>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</si>
  <si>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</si>
  <si>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</si>
  <si>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</si>
  <si>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</si>
  <si>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</si>
  <si>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</si>
  <si>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</si>
  <si>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</si>
  <si>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</si>
  <si>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</si>
  <si>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</si>
  <si>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</si>
  <si>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</si>
  <si>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</si>
  <si>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</si>
  <si>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</si>
  <si>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</si>
  <si>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</si>
  <si>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</si>
  <si>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</si>
  <si>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</si>
  <si>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</si>
  <si>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</si>
  <si>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</si>
  <si>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</si>
  <si>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</si>
  <si>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</si>
  <si>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</si>
  <si>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</si>
  <si>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</si>
  <si>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</si>
  <si>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</si>
  <si>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</si>
  <si>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</si>
  <si>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</si>
  <si>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</si>
  <si>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</si>
  <si>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</si>
  <si>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</si>
  <si>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</si>
  <si>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</si>
  <si>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</si>
  <si>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</si>
  <si>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</si>
  <si>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</si>
  <si>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</si>
  <si>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</si>
  <si>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</si>
  <si>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</si>
  <si>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</si>
  <si>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</si>
  <si>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</si>
  <si>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</si>
  <si>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</si>
  <si>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</si>
  <si>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</si>
  <si>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</si>
  <si>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</si>
  <si>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</si>
  <si>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</si>
  <si>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</si>
  <si>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</si>
  <si>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</si>
  <si>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</si>
  <si>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</si>
  <si>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</si>
  <si>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</si>
  <si>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</si>
  <si>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</si>
  <si>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</si>
  <si>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</si>
  <si>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</si>
  <si>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</si>
  <si>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</si>
  <si>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</si>
  <si>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</si>
  <si>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</si>
  <si>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</si>
  <si>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</si>
  <si>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</si>
  <si>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</si>
  <si>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</si>
  <si>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</si>
  <si>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</si>
  <si>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</si>
  <si>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</si>
  <si>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</si>
  <si>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</si>
  <si>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</si>
  <si>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</si>
  <si>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</si>
  <si>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</si>
  <si>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</si>
  <si>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</si>
  <si>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</si>
  <si>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</si>
  <si>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</si>
  <si>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</si>
  <si>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</si>
  <si>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</si>
  <si>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</si>
  <si>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</si>
  <si>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</si>
  <si>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</si>
  <si>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</si>
  <si>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</si>
  <si>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</si>
  <si>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</si>
  <si>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</si>
  <si>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</si>
  <si>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</si>
  <si>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</si>
  <si>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</si>
  <si>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</si>
  <si>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</si>
  <si>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</si>
  <si>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</si>
  <si>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</si>
  <si>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</si>
  <si>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</si>
  <si>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</si>
  <si>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</si>
  <si>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</si>
  <si>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</si>
  <si>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</si>
  <si>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</si>
  <si>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</si>
  <si>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</si>
  <si>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</si>
  <si>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</si>
  <si>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</si>
  <si>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</si>
  <si>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</si>
  <si>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</si>
  <si>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</si>
  <si>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</si>
  <si>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</si>
  <si>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</si>
  <si>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</si>
  <si>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</si>
  <si>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</si>
  <si>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</si>
  <si>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</si>
  <si>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</si>
  <si>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</si>
  <si>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</si>
  <si>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</si>
  <si>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</si>
  <si>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</si>
  <si>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</si>
  <si>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</si>
  <si>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</si>
  <si>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</si>
  <si>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</si>
  <si>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</si>
  <si>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</si>
  <si>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</si>
  <si>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</si>
  <si>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</si>
  <si>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</si>
  <si>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</si>
  <si>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</si>
  <si>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</si>
  <si>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</si>
  <si>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</si>
  <si>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</si>
  <si>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</si>
  <si>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</si>
  <si>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</si>
  <si>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</si>
  <si>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</si>
  <si>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</si>
  <si>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</si>
  <si>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</si>
  <si>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</si>
  <si>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</si>
  <si>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</si>
  <si>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</si>
  <si>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</si>
  <si>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</si>
  <si>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</si>
  <si>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</si>
  <si>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</si>
  <si>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</si>
  <si>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</si>
  <si>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</si>
  <si>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</si>
  <si>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</si>
  <si>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</si>
  <si>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</si>
  <si>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</si>
  <si>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</si>
  <si>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</si>
  <si>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</si>
  <si>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</si>
  <si>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</si>
  <si>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</si>
  <si>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</si>
  <si>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</si>
  <si>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</si>
  <si>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</si>
  <si>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</si>
  <si>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</si>
  <si>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</si>
  <si>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</si>
  <si>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</si>
  <si>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</si>
  <si>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</si>
  <si>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</si>
  <si>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</si>
  <si>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</si>
  <si>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</si>
  <si>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</si>
  <si>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</si>
  <si>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</si>
  <si>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</si>
  <si>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</si>
  <si>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</si>
  <si>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</si>
  <si>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</si>
  <si>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</si>
  <si>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</si>
  <si>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</si>
  <si>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</si>
  <si>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</si>
  <si>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</si>
  <si>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</si>
  <si>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</si>
  <si>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</si>
  <si>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</si>
  <si>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</si>
  <si>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</si>
  <si>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</si>
  <si>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</si>
  <si>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</si>
  <si>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</si>
  <si>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</si>
  <si>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</si>
  <si>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</si>
  <si>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</si>
  <si>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</si>
  <si>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</si>
  <si>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</si>
  <si>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</si>
  <si>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</si>
  <si>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</si>
  <si>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</si>
  <si>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</si>
  <si>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</si>
  <si>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</si>
  <si>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</si>
  <si>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</si>
  <si>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</si>
  <si>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</si>
  <si>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</si>
  <si>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</si>
  <si>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</si>
  <si>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</si>
  <si>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</si>
  <si>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</si>
  <si>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</si>
  <si>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</si>
  <si>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</si>
  <si>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</si>
  <si>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</si>
  <si>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</si>
  <si>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</si>
  <si>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</si>
  <si>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</si>
  <si>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</si>
  <si>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</si>
  <si>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</si>
  <si>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</si>
  <si>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</si>
  <si>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</si>
  <si>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</si>
  <si>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</si>
  <si>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</si>
  <si>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</si>
  <si>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</si>
  <si>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</si>
  <si>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</si>
  <si>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</si>
  <si>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</si>
  <si>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</si>
  <si>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</si>
  <si>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</si>
  <si>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</si>
  <si>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</si>
  <si>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</si>
  <si>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</si>
  <si>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</si>
  <si>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</si>
  <si>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</si>
  <si>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</si>
  <si>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</si>
  <si>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</si>
  <si>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</si>
  <si>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</si>
  <si>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</si>
  <si>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</si>
  <si>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</si>
  <si>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</si>
  <si>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</si>
  <si>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</si>
  <si>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</si>
  <si>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</si>
  <si>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</si>
  <si>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</si>
  <si>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</si>
  <si>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</si>
  <si>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</si>
  <si>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</si>
  <si>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</si>
  <si>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</si>
  <si>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</si>
  <si>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</si>
  <si>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</si>
  <si>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</si>
  <si>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</si>
  <si>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</si>
  <si>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</si>
  <si>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</si>
  <si>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</si>
  <si>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</si>
  <si>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</si>
  <si>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</si>
  <si>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</si>
  <si>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</si>
  <si>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</si>
  <si>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</si>
  <si>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</si>
  <si>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</si>
  <si>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</si>
  <si>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</si>
  <si>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</si>
  <si>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</si>
  <si>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</si>
  <si>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</si>
  <si>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</si>
  <si>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</si>
  <si>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</si>
  <si>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</si>
  <si>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</si>
  <si>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</si>
  <si>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</si>
  <si>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</si>
  <si>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</si>
  <si>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</si>
  <si>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</si>
  <si>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</si>
  <si>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</si>
  <si>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</si>
  <si>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</si>
  <si>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</si>
  <si>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</si>
  <si>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</si>
  <si>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</si>
  <si>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</si>
  <si>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</si>
  <si>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</si>
  <si>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</si>
  <si>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</si>
  <si>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</si>
  <si>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</si>
  <si>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</si>
  <si>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</si>
  <si>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</si>
  <si>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</si>
  <si>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</si>
  <si>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</si>
  <si>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</si>
  <si>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</si>
  <si>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</si>
  <si>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</si>
  <si>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</si>
  <si>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</si>
  <si>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</si>
  <si>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</si>
  <si>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</si>
  <si>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</si>
  <si>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</si>
  <si>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</si>
  <si>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</si>
  <si>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</si>
  <si>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</si>
  <si>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</si>
  <si>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</si>
  <si>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</si>
  <si>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</si>
  <si>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</si>
  <si>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</si>
  <si>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</si>
  <si>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</si>
  <si>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</si>
  <si>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</si>
  <si>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</si>
  <si>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</si>
  <si>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</si>
  <si>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</si>
  <si>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</si>
  <si>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</si>
  <si>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</si>
  <si>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</si>
  <si>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</si>
  <si>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</si>
  <si>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</si>
  <si>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</si>
  <si>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</si>
  <si>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</si>
  <si>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</si>
  <si>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</si>
  <si>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</si>
  <si>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</si>
  <si>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</si>
  <si>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</si>
  <si>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</si>
  <si>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</si>
  <si>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</si>
  <si>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</si>
  <si>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</si>
  <si>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</si>
  <si>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</si>
  <si>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</si>
  <si>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</si>
  <si>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</si>
  <si>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</si>
  <si>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</si>
  <si>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</si>
  <si>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</si>
  <si>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</si>
  <si>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</si>
  <si>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</si>
  <si>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</si>
  <si>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</si>
  <si>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</si>
  <si>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</si>
  <si>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</si>
  <si>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</si>
  <si>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</si>
  <si>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</si>
  <si>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</si>
  <si>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</si>
  <si>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</si>
  <si>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</si>
  <si>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</si>
  <si>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</si>
  <si>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</si>
  <si>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</si>
  <si>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</si>
  <si>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</si>
  <si>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</si>
  <si>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</si>
  <si>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</si>
  <si>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</si>
  <si>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</si>
  <si>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</si>
  <si>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</si>
  <si>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</si>
  <si>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</si>
  <si>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</si>
  <si>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</si>
  <si>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</si>
  <si>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</si>
  <si>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</si>
  <si>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</si>
  <si>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</si>
  <si>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</si>
  <si>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</si>
  <si>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</si>
  <si>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</si>
  <si>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</si>
  <si>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</si>
  <si>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</si>
  <si>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</si>
  <si>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</si>
  <si>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</si>
  <si>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</si>
  <si>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</si>
  <si>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</si>
  <si>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</si>
  <si>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</si>
  <si>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</si>
  <si>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</si>
  <si>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</si>
  <si>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</si>
  <si>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</si>
  <si>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</si>
  <si>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</si>
  <si>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</si>
  <si>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</si>
  <si>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</si>
  <si>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</si>
  <si>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</si>
  <si>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</si>
  <si>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</si>
  <si>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</si>
  <si>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</si>
  <si>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</si>
  <si>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</si>
  <si>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</si>
  <si>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</si>
  <si>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</si>
  <si>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</si>
  <si>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</si>
  <si>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</si>
  <si>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</si>
  <si>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</si>
  <si>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</si>
  <si>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</si>
  <si>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</si>
  <si>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</si>
  <si>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</si>
  <si>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</si>
  <si>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</si>
  <si>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</si>
  <si>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</si>
  <si>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</si>
  <si>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</si>
  <si>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</si>
  <si>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</si>
  <si>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</si>
  <si>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</si>
  <si>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</si>
  <si>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</si>
  <si>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</si>
  <si>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</si>
  <si>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</si>
  <si>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</si>
  <si>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</si>
  <si>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</si>
  <si>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</si>
  <si>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</si>
  <si>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</si>
  <si>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</si>
  <si>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</si>
  <si>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</si>
  <si>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</si>
  <si>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</si>
  <si>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</si>
  <si>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</si>
  <si>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</si>
  <si>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</si>
  <si>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</si>
  <si>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</si>
  <si>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</si>
  <si>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</si>
  <si>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</si>
  <si>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</si>
  <si>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</si>
  <si>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</si>
  <si>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</si>
  <si>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</si>
  <si>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</si>
  <si>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</si>
  <si>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</si>
  <si>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</si>
  <si>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</si>
  <si>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</si>
  <si>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</si>
  <si>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</si>
  <si>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</si>
  <si>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</si>
  <si>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</si>
  <si>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</si>
  <si>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</si>
  <si>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</si>
  <si>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</si>
  <si>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</si>
  <si>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</si>
  <si>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</si>
  <si>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</si>
  <si>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</si>
  <si>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</si>
  <si>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</si>
  <si>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</si>
  <si>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</si>
  <si>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</si>
  <si>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</si>
  <si>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</si>
  <si>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</si>
  <si>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</si>
  <si>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</si>
  <si>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</si>
  <si>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</si>
  <si>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</si>
  <si>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</si>
  <si>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</si>
  <si>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</si>
  <si>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</si>
  <si>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</si>
  <si>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</si>
  <si>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</si>
  <si>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</si>
  <si>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</si>
  <si>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</si>
  <si>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</si>
  <si>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</si>
  <si>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</si>
  <si>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</si>
  <si>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</si>
  <si>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</si>
  <si>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</si>
  <si>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</si>
  <si>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</si>
  <si>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</si>
  <si>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</si>
  <si>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</si>
  <si>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</si>
  <si>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</si>
  <si>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</si>
  <si>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</si>
  <si>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</si>
  <si>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</si>
  <si>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</si>
  <si>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</si>
  <si>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</si>
  <si>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</si>
  <si>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</si>
  <si>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</si>
  <si>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</si>
  <si>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</si>
  <si>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</si>
  <si>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</si>
  <si>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</si>
  <si>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</si>
  <si>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</si>
  <si>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</si>
  <si>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</si>
  <si>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</si>
  <si>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</si>
  <si>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</si>
  <si>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</si>
  <si>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</si>
  <si>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</si>
  <si>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</si>
  <si>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</si>
  <si>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</si>
  <si>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</si>
  <si>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</si>
  <si>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</si>
  <si>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</si>
  <si>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</si>
  <si>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</si>
  <si>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</si>
  <si>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</si>
  <si>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</si>
  <si>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</si>
  <si>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</si>
  <si>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</si>
  <si>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</si>
  <si>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</si>
  <si>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</si>
  <si>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</si>
  <si>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</si>
  <si>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</si>
  <si>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</si>
  <si>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</si>
  <si>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</si>
  <si>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</si>
  <si>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</si>
  <si>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</si>
  <si>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</si>
  <si>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</si>
  <si>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</si>
  <si>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</si>
  <si>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</si>
  <si>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</si>
  <si>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</si>
  <si>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</si>
  <si>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</si>
  <si>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</si>
  <si>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</si>
  <si>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</si>
  <si>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</si>
  <si>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</si>
  <si>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</si>
  <si>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</si>
  <si>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</si>
  <si>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</si>
  <si>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</si>
  <si>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</si>
  <si>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</si>
  <si>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</si>
  <si>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</si>
  <si>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</si>
  <si>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</si>
  <si>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</si>
  <si>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</si>
  <si>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</si>
  <si>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</si>
  <si>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</si>
  <si>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</si>
  <si>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</si>
  <si>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</si>
  <si>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</si>
  <si>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</si>
  <si>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</si>
  <si>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</si>
  <si>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</si>
  <si>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</si>
  <si>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</si>
  <si>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</si>
  <si>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</si>
  <si>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</si>
  <si>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</si>
  <si>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</si>
  <si>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</si>
  <si>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</si>
  <si>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</si>
  <si>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</si>
  <si>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</si>
  <si>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</si>
  <si>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</si>
  <si>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</si>
  <si>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</si>
  <si>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</si>
  <si>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</si>
  <si>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</si>
  <si>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</si>
  <si>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</si>
  <si>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</si>
  <si>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</si>
  <si>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</si>
  <si>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</si>
  <si>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</si>
  <si>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</si>
  <si>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</si>
  <si>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</si>
  <si>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</si>
  <si>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</si>
  <si>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</si>
  <si>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</si>
  <si>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</si>
  <si>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</si>
  <si>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</si>
  <si>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</si>
  <si>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</si>
  <si>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</si>
  <si>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</si>
  <si>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</si>
  <si>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</si>
  <si>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</si>
  <si>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</si>
  <si>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</si>
  <si>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</si>
  <si>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</si>
  <si>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</si>
  <si>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</si>
  <si>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</si>
  <si>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</si>
  <si>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</si>
  <si>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</si>
  <si>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</si>
  <si>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</si>
  <si>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</si>
  <si>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</si>
  <si>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</si>
  <si>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</si>
  <si>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</si>
  <si>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</si>
  <si>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</si>
  <si>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</si>
  <si>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</si>
  <si>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</si>
  <si>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</si>
  <si>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</si>
  <si>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</si>
  <si>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</si>
  <si>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</si>
  <si>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</si>
  <si>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</si>
  <si>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</si>
  <si>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</si>
  <si>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</si>
  <si>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</si>
  <si>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</si>
  <si>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</si>
  <si>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</si>
  <si>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</si>
  <si>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</si>
  <si>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</si>
  <si>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</si>
  <si>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</si>
  <si>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</si>
  <si>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</si>
  <si>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</si>
  <si>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</si>
  <si>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</si>
  <si>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</si>
  <si>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</si>
  <si>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</si>
  <si>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</si>
  <si>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</si>
  <si>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</si>
  <si>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</si>
  <si>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</si>
  <si>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</si>
  <si>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</si>
  <si>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</si>
  <si>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</si>
  <si>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</si>
  <si>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</si>
  <si>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</si>
  <si>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</si>
  <si>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</si>
  <si>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</si>
  <si>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</si>
  <si>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</si>
  <si>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</si>
  <si>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</si>
  <si>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</si>
  <si>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</si>
  <si>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</si>
  <si>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</si>
  <si>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</si>
  <si>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</si>
  <si>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</si>
  <si>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</si>
  <si>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</si>
  <si>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</si>
  <si>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</si>
  <si>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</si>
  <si>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</si>
  <si>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</si>
  <si>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</si>
  <si>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</si>
  <si>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</si>
  <si>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</si>
  <si>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</si>
  <si>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</si>
  <si>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</si>
  <si>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</si>
  <si>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</si>
  <si>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</si>
  <si>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</si>
  <si>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</si>
  <si>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</si>
  <si>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</si>
  <si>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</si>
  <si>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</si>
  <si>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</si>
  <si>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</si>
  <si>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</si>
  <si>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</si>
  <si>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</si>
  <si>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</si>
  <si>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</si>
  <si>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</si>
  <si>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</si>
  <si>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</si>
  <si>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</si>
  <si>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</si>
  <si>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</si>
  <si>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</si>
  <si>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</si>
  <si>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</si>
  <si>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</si>
  <si>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</si>
  <si>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</si>
  <si>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</si>
  <si>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</si>
  <si>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</si>
  <si>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</si>
  <si>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</si>
  <si>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</si>
  <si>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</si>
  <si>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</si>
  <si>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</si>
  <si>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</si>
  <si>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</si>
  <si>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</si>
  <si>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</si>
  <si>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</si>
  <si>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</si>
  <si>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</si>
  <si>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</si>
  <si>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</si>
  <si>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</si>
  <si>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</si>
  <si>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</si>
  <si>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</si>
  <si>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</si>
  <si>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</si>
  <si>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</si>
  <si>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</si>
  <si>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</si>
  <si>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</si>
  <si>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</si>
  <si>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</si>
  <si>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</si>
  <si>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</si>
  <si>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</si>
  <si>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</si>
  <si>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</si>
  <si>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</si>
  <si>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</si>
  <si>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</si>
  <si>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</si>
  <si>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</si>
  <si>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</si>
  <si>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</si>
  <si>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</si>
  <si>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</si>
  <si>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</si>
  <si>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</si>
  <si>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</si>
  <si>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</si>
  <si>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</si>
  <si>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</si>
  <si>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</si>
  <si>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</si>
  <si>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</si>
  <si>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</si>
  <si>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</si>
  <si>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</si>
  <si>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</si>
  <si>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</si>
  <si>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</si>
  <si>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</si>
  <si>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</si>
  <si>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</si>
  <si>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</si>
  <si>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</si>
  <si>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</si>
  <si>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</si>
  <si>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</si>
  <si>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</si>
  <si>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</si>
  <si>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</si>
  <si>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</si>
  <si>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</si>
  <si>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</si>
  <si>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</si>
  <si>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</si>
  <si>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</si>
  <si>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</si>
  <si>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</si>
  <si>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</si>
  <si>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</si>
  <si>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</si>
  <si>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</si>
  <si>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</si>
  <si>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</si>
  <si>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</si>
  <si>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</si>
  <si>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</si>
  <si>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</si>
  <si>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</si>
  <si>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</si>
  <si>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</si>
  <si>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</si>
  <si>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</si>
  <si>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</si>
  <si>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</si>
  <si>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</si>
  <si>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</si>
  <si>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</si>
  <si>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</si>
  <si>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</si>
  <si>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</si>
  <si>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</si>
  <si>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</si>
  <si>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</si>
  <si>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</si>
  <si>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</si>
  <si>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</si>
  <si>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</si>
  <si>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</si>
  <si>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</si>
  <si>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</si>
  <si>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</si>
  <si>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</si>
  <si>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</si>
  <si>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</si>
  <si>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</si>
  <si>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</si>
  <si>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</si>
  <si>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</si>
  <si>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</si>
  <si>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</si>
  <si>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</si>
  <si>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</si>
  <si>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</si>
  <si>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</si>
  <si>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</si>
  <si>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</si>
  <si>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</si>
  <si>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</si>
  <si>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</si>
  <si>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</si>
  <si>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</si>
  <si>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</si>
  <si>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</si>
  <si>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</si>
  <si>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</si>
  <si>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</si>
  <si>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</si>
  <si>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</si>
  <si>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</si>
  <si>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</si>
  <si>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</si>
  <si>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</si>
  <si>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</si>
  <si>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</si>
  <si>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</si>
  <si>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</si>
  <si>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</si>
  <si>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</si>
  <si>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</si>
  <si>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</si>
  <si>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</si>
  <si>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</si>
  <si>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</si>
  <si>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</si>
  <si>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</si>
  <si>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</si>
  <si>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</si>
  <si>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</si>
  <si>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</si>
  <si>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</si>
  <si>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</si>
  <si>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</si>
  <si>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</si>
  <si>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</si>
  <si>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</si>
  <si>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</si>
  <si>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</si>
  <si>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</si>
  <si>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</si>
  <si>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</si>
  <si>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</si>
  <si>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</si>
  <si>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</si>
  <si>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</si>
  <si>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</si>
  <si>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</si>
  <si>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</si>
  <si>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</si>
  <si>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</si>
  <si>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</si>
  <si>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</si>
  <si>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</si>
  <si>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</si>
  <si>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</si>
  <si>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</si>
  <si>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</si>
  <si>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</si>
  <si>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</si>
  <si>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</si>
  <si>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</si>
  <si>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</si>
  <si>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</si>
  <si>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</si>
  <si>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</si>
  <si>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</si>
  <si>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</si>
  <si>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</si>
  <si>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</si>
  <si>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</si>
  <si>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</si>
  <si>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</si>
  <si>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</si>
  <si>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</si>
  <si>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</si>
  <si>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</si>
  <si>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</si>
  <si>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</si>
  <si>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</si>
  <si>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</si>
  <si>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</si>
  <si>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</si>
  <si>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</si>
  <si>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</si>
  <si>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</si>
  <si>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</si>
  <si>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</si>
  <si>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</si>
  <si>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</si>
  <si>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</si>
  <si>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</si>
  <si>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</si>
  <si>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</si>
  <si>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</si>
  <si>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</si>
  <si>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</si>
  <si>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</si>
  <si>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</si>
  <si>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</si>
  <si>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</si>
  <si>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</si>
  <si>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</si>
  <si>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</si>
  <si>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</si>
  <si>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</si>
  <si>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</si>
  <si>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</si>
  <si>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</si>
  <si>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</si>
  <si>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</si>
  <si>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</si>
  <si>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</si>
  <si>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</si>
  <si>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</si>
  <si>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</si>
  <si>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</si>
  <si>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</si>
  <si>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</si>
  <si>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</si>
  <si>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</si>
  <si>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</si>
  <si>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</si>
  <si>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</si>
  <si>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</si>
  <si>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</si>
  <si>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</si>
  <si>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</si>
  <si>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</si>
  <si>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</si>
  <si>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</si>
  <si>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</si>
  <si>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</si>
  <si>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</si>
  <si>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</si>
  <si>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</si>
  <si>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</si>
  <si>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</si>
  <si>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</si>
  <si>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</si>
  <si>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</si>
  <si>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</si>
  <si>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</si>
  <si>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</si>
  <si>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</si>
  <si>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</si>
  <si>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</si>
  <si>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</si>
  <si>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</si>
  <si>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</si>
  <si>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</si>
  <si>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</si>
  <si>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</si>
  <si>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</si>
  <si>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</si>
  <si>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</si>
  <si>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</si>
  <si>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</si>
  <si>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</si>
  <si>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</si>
  <si>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</si>
  <si>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</si>
  <si>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</si>
  <si>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</si>
  <si>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</si>
  <si>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</si>
  <si>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</si>
  <si>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</si>
  <si>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</si>
  <si>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</si>
  <si>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</si>
  <si>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</si>
  <si>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</si>
  <si>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</si>
  <si>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</si>
  <si>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</si>
  <si>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</si>
  <si>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</si>
  <si>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</si>
  <si>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</si>
  <si>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</si>
  <si>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</si>
  <si>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</si>
  <si>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</si>
  <si>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</si>
  <si>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</si>
  <si>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</si>
  <si>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</si>
  <si>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</si>
  <si>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</si>
  <si>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</si>
  <si>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</si>
  <si>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</si>
  <si>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</si>
  <si>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</si>
  <si>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</si>
  <si>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</si>
  <si>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</si>
  <si>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</si>
  <si>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</si>
  <si>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</si>
  <si>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</si>
  <si>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</si>
  <si>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</si>
  <si>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</si>
  <si>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</si>
  <si>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</si>
  <si>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</si>
  <si>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</si>
  <si>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</si>
  <si>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</si>
  <si>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</si>
  <si>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</si>
  <si>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</si>
  <si>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</si>
  <si>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</si>
  <si>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</si>
  <si>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</si>
  <si>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</si>
  <si>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</si>
  <si>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</si>
  <si>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</si>
  <si>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</si>
  <si>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</si>
  <si>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</si>
  <si>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</si>
  <si>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</si>
  <si>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</si>
  <si>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</si>
  <si>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</si>
  <si>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</si>
  <si>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</si>
  <si>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</si>
  <si>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</si>
  <si>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</si>
  <si>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</si>
  <si>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</si>
  <si>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</si>
  <si>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</si>
  <si>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</si>
  <si>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</si>
  <si>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</si>
  <si>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</si>
  <si>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</si>
  <si>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</si>
  <si>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</si>
  <si>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</si>
  <si>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</si>
  <si>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</si>
  <si>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</si>
  <si>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</si>
  <si>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</si>
  <si>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</si>
  <si>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</si>
  <si>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</si>
  <si>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</si>
  <si>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</si>
  <si>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</si>
  <si>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</si>
  <si>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</si>
  <si>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</si>
  <si>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</si>
  <si>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</si>
  <si>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</si>
  <si>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</si>
  <si>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</si>
  <si>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</si>
  <si>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</si>
  <si>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</si>
  <si>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</si>
  <si>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</si>
  <si>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</si>
  <si>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</si>
  <si>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</si>
  <si>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</si>
  <si>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</si>
  <si>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</si>
  <si>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</si>
  <si>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</si>
  <si>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</si>
  <si>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</si>
  <si>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</si>
  <si>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</si>
  <si>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</si>
  <si>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</si>
  <si>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</si>
  <si>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</si>
  <si>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</si>
  <si>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</si>
  <si>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</si>
  <si>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</si>
  <si>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</si>
  <si>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</si>
  <si>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</si>
  <si>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</si>
  <si>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</si>
  <si>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</si>
  <si>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</si>
  <si>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</si>
  <si>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</si>
  <si>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</si>
  <si>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</si>
  <si>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</si>
  <si>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</si>
  <si>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</si>
  <si>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</si>
  <si>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</si>
  <si>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</si>
  <si>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</si>
  <si>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</si>
  <si>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</si>
  <si>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</si>
  <si>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</si>
  <si>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</si>
  <si>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</si>
  <si>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</si>
  <si>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</si>
  <si>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</si>
  <si>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</si>
  <si>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</si>
  <si>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</si>
  <si>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</si>
  <si>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</si>
  <si>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</si>
  <si>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</si>
  <si>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</si>
  <si>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</si>
  <si>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</si>
  <si>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</si>
  <si>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</si>
  <si>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</si>
  <si>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</si>
  <si>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</si>
  <si>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</si>
  <si>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</si>
  <si>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</si>
  <si>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</si>
  <si>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</si>
  <si>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</si>
  <si>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</si>
  <si>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</si>
  <si>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</si>
  <si>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</si>
  <si>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</si>
  <si>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</si>
  <si>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</si>
  <si>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</si>
  <si>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</si>
  <si>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</si>
  <si>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</si>
  <si>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</si>
  <si>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</si>
  <si>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</si>
  <si>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</si>
  <si>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</si>
  <si>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</si>
  <si>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</si>
  <si>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</si>
  <si>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</si>
  <si>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</si>
  <si>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</si>
  <si>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</si>
  <si>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</si>
  <si>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</si>
  <si>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</si>
  <si>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</si>
  <si>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</si>
  <si>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</si>
  <si>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</si>
  <si>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</si>
  <si>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</si>
  <si>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</si>
  <si>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</si>
  <si>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</si>
  <si>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</si>
  <si>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</si>
  <si>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</si>
  <si>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</si>
  <si>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</si>
  <si>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</si>
  <si>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</si>
  <si>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</si>
  <si>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</si>
  <si>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</si>
  <si>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</si>
  <si>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</si>
  <si>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</si>
  <si>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</si>
  <si>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</si>
  <si>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</si>
  <si>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</si>
  <si>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</si>
  <si>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</si>
  <si>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</si>
  <si>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</si>
  <si>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</si>
  <si>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</si>
  <si>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</si>
  <si>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</si>
  <si>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</si>
  <si>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</si>
  <si>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</si>
  <si>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</si>
  <si>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</si>
  <si>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</si>
  <si>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</si>
  <si>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</si>
  <si>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</si>
  <si>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</si>
  <si>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</si>
  <si>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</si>
  <si>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</si>
  <si>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</si>
  <si>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</si>
  <si>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</si>
  <si>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</si>
  <si>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</si>
  <si>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</si>
  <si>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</si>
  <si>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</si>
  <si>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</si>
  <si>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</si>
  <si>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</si>
  <si>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</si>
  <si>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</si>
  <si>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</si>
  <si>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</si>
  <si>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</si>
  <si>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</si>
  <si>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</si>
  <si>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</si>
  <si>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</si>
  <si>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</si>
  <si>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</si>
  <si>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</si>
  <si>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</si>
  <si>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</si>
  <si>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</si>
  <si>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</si>
  <si>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</si>
  <si>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</si>
  <si>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</si>
  <si>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</si>
  <si>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</si>
  <si>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</si>
  <si>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</si>
  <si>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</si>
  <si>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</si>
  <si>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</si>
  <si>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</si>
  <si>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</si>
  <si>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</si>
  <si>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</si>
  <si>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</si>
  <si>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</si>
  <si>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</si>
  <si>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</si>
  <si>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</si>
  <si>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</si>
  <si>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</si>
  <si>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</si>
  <si>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</si>
  <si>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</si>
  <si>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</si>
  <si>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</si>
  <si>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</si>
  <si>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</si>
  <si>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</si>
  <si>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</si>
  <si>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</si>
  <si>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</si>
  <si>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</si>
  <si>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</si>
  <si>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</si>
  <si>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</si>
  <si>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</si>
  <si>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</si>
  <si>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</si>
  <si>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</si>
  <si>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</si>
  <si>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</si>
  <si>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</si>
  <si>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</si>
  <si>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</si>
  <si>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</si>
  <si>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</si>
  <si>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</si>
  <si>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</si>
  <si>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</si>
  <si>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</si>
  <si>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</si>
  <si>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</si>
  <si>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</si>
  <si>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</si>
  <si>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</si>
  <si>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</si>
  <si>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</si>
  <si>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</si>
  <si>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</si>
  <si>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</si>
  <si>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</si>
  <si>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</si>
  <si>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</si>
  <si>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</si>
  <si>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</si>
  <si>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</si>
  <si>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</si>
  <si>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</si>
  <si>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</si>
  <si>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</si>
  <si>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</si>
  <si>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</si>
  <si>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</si>
  <si>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</si>
  <si>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</si>
  <si>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</si>
  <si>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</si>
  <si>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</si>
  <si>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</si>
  <si>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</si>
  <si>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</si>
  <si>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</si>
  <si>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</si>
  <si>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</si>
  <si>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</si>
  <si>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</si>
  <si>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</si>
  <si>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</si>
  <si>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</si>
  <si>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</si>
  <si>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</si>
  <si>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</si>
  <si>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</si>
  <si>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</si>
  <si>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</si>
  <si>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</si>
  <si>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</si>
  <si>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</si>
  <si>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</si>
  <si>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</si>
  <si>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</si>
  <si>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</si>
  <si>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</si>
  <si>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</si>
  <si>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</si>
  <si>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</si>
  <si>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</si>
  <si>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</si>
  <si>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</si>
  <si>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</si>
  <si>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</si>
  <si>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</si>
  <si>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</si>
  <si>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</si>
  <si>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</si>
  <si>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</si>
  <si>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</si>
  <si>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</si>
  <si>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</si>
  <si>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</si>
  <si>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</si>
  <si>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</si>
  <si>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</si>
  <si>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</si>
  <si>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</si>
  <si>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</si>
  <si>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</si>
  <si>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</si>
  <si>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</si>
  <si>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</si>
  <si>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</si>
  <si>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</si>
  <si>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</si>
  <si>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</si>
  <si>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</si>
  <si>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</si>
  <si>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</si>
  <si>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</si>
  <si>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</si>
  <si>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</si>
  <si>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</si>
  <si>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</si>
  <si>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</si>
  <si>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</si>
  <si>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</si>
  <si>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</si>
  <si>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</si>
  <si>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</si>
  <si>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</si>
  <si>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</si>
  <si>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</si>
  <si>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</si>
  <si>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</si>
  <si>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</si>
  <si>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</si>
  <si>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</si>
  <si>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</si>
  <si>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</si>
  <si>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</si>
  <si>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</si>
  <si>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</si>
  <si>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</si>
  <si>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</si>
  <si>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</si>
  <si>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</si>
  <si>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</si>
  <si>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</si>
  <si>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</si>
  <si>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</si>
  <si>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</si>
  <si>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</si>
  <si>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</si>
  <si>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</si>
  <si>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</si>
  <si>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</si>
  <si>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</si>
  <si>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</si>
  <si>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</si>
  <si>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</si>
  <si>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</si>
  <si>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</si>
  <si>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</si>
  <si>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</si>
  <si>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</si>
  <si>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</si>
  <si>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</si>
  <si>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</si>
  <si>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</si>
  <si>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</si>
  <si>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</si>
  <si>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</si>
  <si>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</si>
  <si>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</si>
  <si>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</si>
  <si>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</si>
  <si>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</si>
  <si>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</si>
  <si>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</si>
  <si>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</si>
  <si>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</si>
  <si>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</si>
  <si>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</si>
  <si>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</si>
  <si>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</si>
  <si>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</si>
  <si>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</si>
  <si>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</si>
  <si>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</si>
  <si>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</si>
  <si>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</si>
  <si>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</si>
  <si>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</si>
  <si>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</si>
  <si>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</si>
  <si>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</si>
  <si>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</si>
  <si>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</si>
  <si>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</si>
  <si>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</si>
  <si>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</si>
  <si>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</si>
  <si>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</si>
  <si>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</si>
  <si>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</si>
  <si>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</si>
  <si>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</si>
  <si>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</si>
  <si>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</si>
  <si>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</si>
  <si>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</si>
  <si>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</si>
  <si>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</si>
  <si>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</si>
  <si>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</si>
  <si>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</si>
  <si>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</si>
  <si>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</si>
  <si>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</si>
  <si>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</si>
  <si>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</si>
  <si>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</si>
  <si>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</si>
  <si>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</si>
  <si>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</si>
  <si>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</si>
  <si>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</si>
  <si>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</si>
  <si>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</si>
  <si>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</si>
  <si>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</si>
  <si>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</si>
  <si>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</si>
  <si>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</si>
  <si>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</si>
  <si>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</si>
  <si>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</si>
  <si>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</si>
  <si>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</si>
  <si>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</si>
  <si>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</si>
  <si>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</si>
  <si>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</si>
  <si>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</si>
  <si>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</si>
  <si>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</si>
  <si>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</si>
  <si>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</si>
  <si>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</si>
  <si>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</si>
  <si>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</si>
  <si>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</si>
  <si>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</si>
  <si>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</si>
  <si>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</si>
  <si>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</si>
  <si>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</si>
  <si>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</si>
  <si>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</si>
  <si>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</si>
  <si>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</si>
  <si>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</si>
  <si>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</si>
  <si>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</si>
  <si>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</si>
  <si>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</si>
  <si>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</si>
  <si>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</si>
  <si>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</si>
  <si>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</si>
  <si>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</si>
  <si>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</si>
  <si>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</si>
  <si>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</si>
  <si>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</si>
  <si>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</si>
  <si>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</si>
  <si>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</si>
  <si>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</si>
  <si>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</si>
  <si>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</si>
  <si>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</si>
  <si>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</si>
  <si>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</si>
  <si>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</si>
  <si>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</si>
  <si>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</si>
  <si>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</si>
  <si>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</si>
  <si>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</si>
  <si>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</si>
  <si>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</si>
  <si>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</si>
  <si>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</si>
  <si>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</si>
  <si>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</si>
  <si>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</si>
  <si>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</si>
  <si>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</si>
  <si>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</si>
  <si>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</si>
  <si>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</si>
  <si>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</si>
  <si>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</si>
  <si>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</si>
  <si>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</si>
  <si>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</si>
  <si>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</si>
  <si>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</si>
  <si>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</si>
  <si>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</si>
  <si>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</si>
  <si>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</si>
  <si>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</si>
  <si>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</si>
  <si>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</si>
  <si>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</si>
  <si>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</si>
  <si>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</si>
  <si>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</si>
  <si>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</si>
  <si>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</si>
  <si>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</si>
  <si>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</si>
  <si>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</si>
  <si>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</si>
  <si>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</si>
  <si>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</si>
  <si>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</si>
  <si>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</si>
  <si>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</si>
  <si>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</si>
  <si>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</si>
  <si>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</si>
  <si>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</si>
  <si>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</si>
  <si>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</si>
  <si>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</si>
  <si>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</si>
  <si>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</si>
  <si>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</si>
  <si>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</si>
  <si>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</si>
  <si>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</si>
  <si>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</si>
  <si>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</si>
  <si>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</si>
  <si>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</si>
  <si>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</si>
  <si>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</si>
  <si>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</si>
  <si>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</si>
  <si>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</si>
  <si>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</si>
  <si>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</si>
  <si>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</si>
  <si>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</si>
  <si>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</si>
  <si>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</si>
  <si>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</si>
  <si>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</si>
  <si>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</si>
  <si>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</si>
  <si>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</si>
  <si>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</si>
  <si>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</si>
  <si>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</si>
  <si>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</si>
  <si>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</si>
  <si>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</si>
  <si>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</si>
  <si>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</si>
  <si>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</si>
  <si>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</si>
  <si>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</si>
  <si>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</si>
  <si>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</si>
  <si>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</si>
  <si>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</si>
  <si>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</si>
  <si>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</si>
  <si>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</si>
  <si>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</si>
  <si>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</si>
  <si>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</si>
  <si>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</si>
  <si>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</si>
  <si>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</si>
  <si>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</si>
  <si>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</si>
  <si>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</si>
  <si>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</si>
  <si>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</si>
  <si>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</si>
  <si>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</si>
  <si>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</si>
  <si>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</si>
  <si>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</si>
  <si>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</si>
  <si>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</si>
  <si>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</si>
  <si>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</si>
  <si>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</si>
  <si>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</si>
  <si>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</si>
  <si>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</si>
  <si>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</si>
  <si>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</si>
  <si>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</si>
  <si>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</si>
  <si>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</si>
  <si>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</si>
  <si>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</si>
  <si>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</si>
  <si>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</si>
  <si>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</si>
  <si>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</si>
  <si>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</si>
  <si>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</si>
  <si>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</si>
  <si>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</si>
  <si>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</si>
  <si>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</si>
  <si>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</si>
  <si>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</si>
  <si>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</si>
  <si>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</si>
  <si>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</si>
  <si>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</si>
  <si>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</si>
  <si>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</si>
  <si>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</si>
  <si>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</si>
  <si>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</si>
  <si>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</si>
  <si>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</si>
  <si>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</si>
  <si>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</si>
  <si>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</si>
  <si>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</si>
  <si>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</si>
  <si>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</si>
  <si>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</si>
  <si>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</si>
  <si>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</si>
  <si>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</si>
  <si>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</si>
  <si>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</si>
  <si>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</si>
  <si>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</si>
  <si>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</si>
  <si>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</si>
  <si>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</si>
  <si>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</si>
  <si>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</si>
  <si>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</si>
  <si>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</si>
  <si>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</si>
  <si>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</si>
  <si>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</si>
  <si>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</si>
  <si>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</si>
  <si>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</si>
  <si>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</si>
  <si>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</si>
  <si>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</si>
  <si>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</si>
  <si>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</si>
  <si>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</si>
  <si>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</si>
  <si>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</si>
  <si>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</si>
  <si>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</si>
  <si>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</si>
  <si>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</si>
  <si>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</si>
  <si>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</si>
  <si>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</si>
  <si>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</si>
  <si>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</si>
  <si>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</si>
  <si>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</si>
  <si>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</si>
  <si>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</si>
  <si>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</si>
  <si>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</si>
  <si>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</si>
  <si>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</si>
  <si>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</si>
  <si>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</si>
  <si>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</si>
  <si>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</si>
  <si>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</si>
  <si>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</si>
  <si>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</si>
  <si>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</si>
  <si>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</si>
  <si>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</si>
  <si>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</si>
  <si>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</si>
  <si>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</si>
  <si>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</si>
  <si>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</si>
  <si>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</si>
  <si>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</si>
  <si>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</si>
  <si>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</si>
  <si>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</si>
  <si>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</si>
  <si>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</si>
  <si>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</si>
  <si>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</si>
  <si>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</si>
  <si>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</si>
  <si>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</si>
  <si>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</si>
  <si>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</si>
  <si>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</si>
  <si>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</si>
  <si>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</si>
  <si>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</si>
  <si>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</si>
  <si>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</si>
  <si>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</si>
  <si>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</si>
  <si>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</si>
  <si>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</si>
  <si>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</si>
  <si>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</si>
  <si>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</si>
  <si>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</si>
  <si>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</si>
  <si>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</si>
  <si>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</si>
  <si>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</si>
  <si>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</si>
  <si>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</si>
  <si>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</si>
  <si>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</si>
  <si>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</si>
  <si>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</si>
  <si>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</si>
  <si>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</si>
  <si>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</si>
  <si>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</si>
  <si>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</si>
  <si>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</si>
  <si>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</si>
  <si>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</si>
  <si>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</si>
  <si>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</si>
  <si>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</si>
  <si>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</si>
  <si>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</si>
  <si>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</si>
  <si>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</si>
  <si>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</si>
  <si>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</si>
  <si>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</si>
  <si>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</si>
  <si>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</si>
  <si>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</si>
  <si>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</si>
  <si>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</si>
  <si>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</si>
  <si>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</si>
  <si>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</si>
  <si>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</si>
  <si>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</si>
  <si>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</si>
  <si>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</si>
  <si>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</si>
  <si>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</si>
  <si>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</si>
  <si>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</si>
  <si>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</si>
  <si>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</si>
  <si>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</si>
  <si>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</si>
  <si>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</si>
  <si>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</si>
  <si>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</si>
  <si>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</si>
  <si>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</si>
  <si>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</si>
  <si>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</si>
  <si>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</si>
  <si>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</si>
  <si>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</si>
  <si>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</si>
  <si>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</si>
  <si>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</si>
  <si>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</si>
  <si>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</si>
  <si>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</si>
  <si>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</si>
  <si>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</si>
  <si>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</si>
  <si>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</si>
  <si>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</si>
  <si>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</si>
  <si>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</si>
  <si>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</si>
  <si>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</si>
  <si>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</si>
  <si>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</si>
  <si>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</si>
  <si>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</si>
  <si>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</si>
  <si>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</si>
  <si>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</si>
  <si>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</si>
  <si>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</si>
  <si>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</si>
  <si>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</si>
  <si>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</si>
  <si>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</si>
  <si>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</si>
  <si>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</si>
  <si>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</si>
  <si>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</si>
  <si>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</si>
  <si>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</si>
  <si>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</si>
  <si>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</si>
  <si>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</si>
  <si>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</si>
  <si>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</si>
  <si>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</si>
  <si>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</si>
  <si>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</si>
  <si>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</si>
  <si>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</si>
  <si>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</si>
  <si>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</si>
  <si>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</si>
  <si>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</si>
  <si>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</si>
  <si>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</si>
  <si>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</si>
  <si>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</si>
  <si>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</si>
  <si>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</si>
  <si>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</si>
  <si>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</si>
  <si>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</si>
  <si>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</si>
  <si>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</si>
  <si>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</si>
  <si>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</si>
  <si>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</si>
  <si>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</si>
  <si>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</si>
  <si>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</si>
  <si>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</si>
  <si>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</si>
  <si>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</si>
  <si>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</si>
  <si>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</si>
  <si>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</si>
  <si>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</si>
  <si>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</si>
  <si>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</si>
  <si>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</si>
  <si>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</si>
  <si>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</si>
  <si>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</si>
  <si>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</si>
  <si>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</si>
  <si>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</si>
  <si>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</si>
  <si>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</si>
  <si>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</si>
  <si>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</si>
  <si>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</si>
  <si>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</si>
  <si>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</si>
  <si>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</si>
  <si>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</si>
  <si>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</si>
  <si>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</si>
  <si>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</si>
  <si>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</si>
  <si>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</si>
  <si>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</si>
  <si>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</si>
  <si>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</si>
  <si>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</si>
  <si>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</si>
  <si>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</si>
  <si>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</si>
  <si>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</si>
  <si>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</si>
  <si>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</si>
  <si>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</si>
  <si>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</si>
  <si>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</si>
  <si>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</si>
  <si>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</si>
  <si>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</si>
  <si>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</si>
  <si>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</si>
  <si>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</si>
  <si>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</si>
  <si>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</si>
  <si>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</si>
  <si>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</si>
  <si>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</si>
  <si>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</si>
  <si>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</si>
  <si>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</si>
  <si>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</si>
  <si>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</si>
  <si>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</si>
  <si>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</si>
  <si>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</si>
  <si>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</si>
  <si>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</si>
  <si>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</si>
  <si>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</si>
  <si>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</si>
  <si>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</si>
  <si>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</si>
  <si>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</si>
  <si>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</si>
  <si>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</si>
  <si>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</si>
  <si>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</si>
  <si>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</si>
  <si>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</si>
  <si>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</si>
  <si>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</si>
  <si>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</si>
  <si>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</si>
  <si>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</si>
  <si>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</si>
  <si>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</si>
  <si>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</si>
  <si>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</si>
  <si>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</si>
  <si>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</si>
  <si>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</si>
  <si>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</si>
  <si>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</si>
  <si>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</si>
  <si>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</si>
  <si>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</si>
  <si>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</si>
  <si>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</si>
  <si>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</si>
  <si>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</si>
  <si>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</si>
  <si>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</si>
  <si>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</si>
  <si>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</si>
  <si>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</si>
  <si>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</si>
  <si>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</si>
  <si>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</si>
  <si>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</si>
  <si>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</si>
  <si>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</si>
  <si>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</si>
  <si>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</si>
  <si>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</si>
  <si>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</si>
  <si>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</si>
  <si>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</si>
  <si>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</si>
  <si>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</si>
  <si>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</si>
  <si>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</si>
  <si>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</si>
  <si>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</si>
  <si>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</si>
  <si>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</si>
  <si>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</si>
  <si>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</si>
  <si>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</si>
  <si>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</si>
  <si>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</si>
  <si>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</si>
  <si>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</si>
  <si>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</si>
  <si>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</si>
  <si>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</si>
  <si>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</si>
  <si>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</si>
  <si>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</si>
  <si>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</si>
  <si>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</si>
  <si>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</si>
  <si>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</si>
  <si>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</si>
  <si>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</si>
  <si>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</si>
  <si>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</si>
  <si>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</si>
  <si>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</si>
  <si>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</si>
  <si>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</si>
  <si>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</si>
  <si>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</si>
  <si>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</si>
  <si>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</si>
  <si>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</si>
  <si>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</si>
  <si>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</si>
  <si>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</si>
  <si>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</si>
  <si>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</si>
  <si>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</si>
  <si>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</si>
  <si>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</si>
  <si>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</si>
  <si>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</si>
  <si>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</si>
  <si>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</si>
  <si>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</si>
  <si>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</si>
  <si>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</si>
  <si>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</si>
  <si>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</si>
  <si>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</si>
  <si>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</si>
  <si>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</si>
  <si>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</si>
  <si>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</si>
  <si>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</si>
  <si>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</si>
  <si>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</si>
  <si>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</si>
  <si>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</si>
  <si>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</si>
  <si>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</si>
  <si>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</si>
  <si>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</si>
  <si>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</si>
  <si>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</si>
  <si>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</si>
  <si>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</si>
  <si>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</si>
  <si>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</si>
  <si>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</si>
  <si>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</si>
  <si>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</si>
  <si>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</si>
  <si>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</si>
  <si>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</si>
  <si>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</si>
  <si>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</si>
  <si>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</si>
  <si>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</si>
  <si>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</si>
  <si>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</si>
  <si>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</si>
  <si>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</si>
  <si>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</si>
  <si>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</si>
  <si>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</si>
  <si>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</si>
  <si>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</si>
  <si>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</si>
  <si>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</si>
  <si>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</si>
  <si>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</si>
  <si>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</si>
  <si>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</si>
  <si>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</si>
  <si>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</si>
  <si>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</si>
  <si>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</si>
  <si>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</si>
  <si>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</si>
  <si>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</si>
  <si>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</si>
  <si>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</si>
  <si>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</si>
  <si>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</si>
  <si>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</si>
  <si>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</si>
  <si>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</si>
  <si>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</si>
  <si>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</si>
  <si>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</si>
  <si>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</si>
  <si>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</si>
  <si>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</si>
  <si>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</si>
  <si>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</si>
  <si>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</si>
  <si>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</si>
  <si>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</si>
  <si>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</si>
  <si>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</si>
  <si>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</si>
  <si>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</si>
  <si>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</si>
  <si>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</si>
  <si>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</si>
  <si>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</si>
  <si>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</si>
  <si>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</si>
  <si>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</si>
  <si>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</si>
  <si>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</si>
  <si>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</si>
  <si>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</si>
  <si>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</si>
  <si>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</si>
  <si>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</si>
  <si>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</si>
  <si>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</si>
  <si>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</si>
  <si>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</si>
  <si>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</si>
  <si>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</si>
  <si>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</si>
  <si>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</si>
  <si>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</si>
  <si>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</si>
  <si>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</si>
  <si>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</si>
  <si>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</si>
  <si>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</si>
  <si>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</si>
  <si>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</si>
  <si>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</si>
  <si>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</si>
  <si>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</si>
  <si>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</si>
  <si>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</si>
  <si>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</si>
  <si>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</si>
  <si>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</si>
  <si>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</si>
  <si>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</si>
  <si>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</si>
  <si>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</si>
  <si>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</si>
  <si>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</si>
  <si>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</si>
  <si>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</si>
  <si>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</si>
  <si>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</si>
  <si>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</si>
  <si>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</si>
  <si>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</si>
  <si>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</si>
  <si>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</si>
  <si>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</si>
  <si>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</si>
  <si>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</si>
  <si>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</si>
  <si>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</si>
  <si>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</si>
  <si>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</si>
  <si>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</si>
  <si>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</si>
  <si>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</si>
  <si>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</si>
  <si>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</si>
  <si>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</si>
  <si>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</si>
  <si>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</si>
  <si>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</si>
  <si>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</si>
  <si>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</si>
  <si>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</si>
  <si>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</si>
  <si>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</si>
  <si>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</si>
  <si>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</si>
  <si>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</si>
  <si>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</si>
  <si>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</si>
  <si>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</si>
  <si>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</si>
  <si>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</si>
  <si>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</si>
  <si>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</si>
  <si>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</si>
  <si>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</si>
  <si>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</si>
  <si>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</si>
  <si>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</si>
  <si>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</si>
  <si>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</si>
  <si>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</si>
  <si>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</si>
  <si>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</si>
  <si>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</si>
  <si>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</si>
  <si>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</si>
  <si>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</si>
  <si>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</si>
  <si>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</si>
  <si>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</si>
  <si>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</si>
  <si>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</si>
  <si>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</si>
  <si>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</si>
  <si>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</si>
  <si>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</si>
  <si>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</si>
  <si>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</si>
  <si>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</si>
  <si>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</si>
  <si>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</si>
  <si>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</si>
  <si>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</si>
  <si>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</si>
  <si>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</si>
  <si>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</si>
  <si>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</si>
  <si>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</si>
  <si>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</si>
  <si>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</si>
  <si>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</si>
  <si>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</si>
  <si>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</si>
  <si>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</si>
  <si>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</si>
  <si>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</si>
  <si>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</si>
  <si>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</si>
  <si>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</si>
  <si>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</si>
  <si>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</si>
  <si>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</si>
  <si>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</si>
  <si>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</si>
  <si>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</si>
  <si>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</si>
  <si>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</si>
  <si>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</si>
  <si>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</si>
  <si>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</si>
  <si>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</si>
  <si>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</si>
  <si>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</si>
  <si>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</si>
  <si>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</si>
  <si>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</si>
  <si>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</si>
  <si>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</si>
  <si>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</si>
  <si>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</si>
  <si>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</si>
  <si>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</si>
  <si>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</si>
  <si>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</si>
  <si>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</si>
  <si>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</si>
  <si>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</si>
  <si>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</si>
  <si>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</si>
  <si>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</si>
  <si>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</si>
  <si>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</si>
  <si>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</si>
  <si>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</si>
  <si>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</si>
  <si>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</si>
  <si>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</si>
  <si>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</si>
  <si>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</si>
  <si>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</si>
  <si>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</si>
  <si>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</si>
  <si>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</si>
  <si>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</si>
  <si>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</si>
  <si>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</si>
  <si>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</si>
  <si>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</si>
  <si>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</si>
  <si>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</si>
  <si>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</si>
  <si>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</si>
  <si>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</si>
  <si>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</si>
  <si>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</si>
  <si>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</si>
  <si>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</si>
  <si>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</si>
  <si>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</si>
  <si>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</si>
  <si>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</si>
  <si>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</si>
  <si>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</si>
  <si>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</si>
  <si>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</si>
  <si>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</si>
  <si>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</si>
  <si>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</si>
  <si>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</si>
  <si>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</si>
  <si>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</si>
  <si>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</si>
  <si>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</si>
  <si>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</si>
  <si>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</si>
  <si>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</si>
  <si>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</si>
  <si>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</si>
  <si>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</si>
  <si>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</si>
  <si>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</si>
  <si>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</si>
  <si>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</si>
  <si>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</si>
  <si>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</si>
  <si>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</si>
  <si>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</si>
  <si>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</si>
  <si>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</si>
  <si>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</si>
  <si>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</si>
  <si>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</si>
  <si>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</si>
  <si>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</si>
  <si>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</si>
  <si>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</si>
  <si>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</si>
  <si>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</si>
  <si>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</si>
  <si>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</si>
  <si>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</si>
  <si>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</si>
  <si>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</si>
  <si>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</si>
  <si>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</si>
  <si>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</si>
  <si>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</si>
  <si>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</si>
  <si>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</si>
  <si>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</si>
  <si>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</si>
  <si>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</si>
  <si>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</si>
  <si>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</si>
  <si>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</si>
  <si>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</si>
  <si>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</si>
  <si>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</si>
  <si>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</si>
  <si>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</si>
  <si>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</si>
  <si>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</si>
  <si>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</si>
  <si>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</si>
  <si>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</si>
  <si>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</si>
  <si>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</si>
  <si>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</si>
  <si>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</si>
  <si>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</si>
  <si>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</si>
  <si>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</si>
  <si>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</si>
  <si>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</si>
  <si>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</si>
  <si>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</si>
  <si>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</si>
  <si>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</si>
  <si>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</si>
  <si>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</si>
  <si>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</si>
  <si>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</si>
  <si>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</si>
  <si>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</si>
  <si>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</si>
  <si>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</si>
  <si>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</si>
  <si>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</si>
  <si>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</si>
  <si>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</si>
  <si>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</si>
  <si>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</si>
  <si>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</si>
  <si>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</si>
  <si>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</si>
  <si>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</si>
  <si>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</si>
  <si>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</si>
  <si>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</si>
  <si>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</si>
  <si>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</si>
  <si>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</si>
  <si>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</si>
  <si>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</si>
  <si>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</si>
  <si>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</si>
  <si>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</si>
  <si>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</si>
  <si>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</si>
  <si>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</si>
  <si>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</si>
  <si>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</si>
  <si>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</si>
  <si>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</si>
  <si>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</si>
  <si>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</si>
  <si>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</si>
  <si>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</si>
  <si>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</si>
  <si>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</si>
  <si>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</si>
  <si>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</si>
  <si>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</si>
  <si>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</si>
  <si>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</si>
  <si>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</si>
  <si>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</si>
  <si>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</si>
  <si>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</si>
  <si>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</si>
  <si>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</si>
  <si>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</si>
  <si>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</si>
  <si>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</si>
  <si>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</si>
  <si>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</si>
  <si>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</si>
  <si>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</si>
  <si>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</si>
  <si>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</si>
  <si>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</si>
  <si>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</si>
  <si>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</si>
  <si>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</si>
  <si>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</si>
  <si>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</si>
  <si>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</si>
  <si>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</si>
  <si>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</si>
  <si>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</si>
  <si>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</si>
  <si>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</si>
  <si>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</si>
  <si>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</si>
  <si>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</si>
  <si>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</si>
  <si>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</si>
  <si>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</si>
  <si>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</si>
  <si>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</si>
  <si>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</si>
  <si>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</si>
  <si>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</si>
  <si>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</si>
  <si>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</si>
  <si>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</si>
  <si>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</si>
  <si>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</si>
  <si>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</si>
  <si>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</si>
  <si>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</si>
  <si>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</si>
  <si>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</si>
  <si>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</si>
  <si>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</si>
  <si>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</si>
  <si>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</si>
  <si>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</si>
  <si>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</si>
  <si>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</si>
  <si>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</si>
  <si>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</si>
  <si>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</si>
  <si>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</si>
  <si>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</si>
  <si>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</si>
  <si>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</si>
  <si>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</si>
  <si>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</si>
  <si>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</si>
  <si>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</si>
  <si>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</si>
  <si>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</si>
  <si>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</si>
  <si>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</si>
  <si>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</si>
  <si>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</si>
  <si>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</si>
  <si>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</si>
  <si>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</si>
  <si>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</si>
  <si>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</si>
  <si>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</si>
  <si>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</si>
  <si>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</si>
  <si>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</si>
  <si>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</si>
  <si>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</si>
  <si>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</si>
  <si>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</si>
  <si>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</si>
  <si>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</si>
  <si>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</si>
  <si>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</si>
  <si>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</si>
  <si>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</si>
  <si>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</si>
  <si>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</si>
  <si>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</si>
  <si>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</si>
  <si>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</si>
  <si>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</si>
  <si>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</si>
  <si>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</si>
  <si>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</si>
  <si>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</si>
  <si>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</si>
  <si>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</si>
  <si>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</si>
  <si>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</si>
  <si>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</si>
  <si>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</si>
  <si>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</si>
  <si>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</si>
  <si>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</si>
  <si>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</si>
  <si>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</si>
  <si>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</si>
  <si>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</si>
  <si>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</si>
  <si>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</si>
  <si>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</si>
  <si>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</si>
  <si>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</si>
  <si>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</si>
  <si>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</si>
  <si>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</si>
  <si>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</si>
  <si>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</si>
  <si>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</si>
  <si>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</si>
  <si>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</si>
  <si>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</si>
  <si>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</si>
  <si>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</si>
  <si>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</si>
  <si>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</si>
  <si>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</si>
  <si>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</si>
  <si>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</si>
  <si>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</si>
  <si>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</si>
  <si>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</si>
  <si>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</si>
  <si>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</si>
  <si>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</si>
  <si>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</si>
  <si>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</si>
  <si>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</si>
  <si>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</si>
  <si>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</si>
  <si>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</si>
  <si>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</si>
  <si>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</si>
  <si>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</si>
  <si>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</si>
  <si>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</si>
  <si>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</si>
  <si>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</si>
  <si>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</si>
  <si>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</si>
  <si>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</si>
  <si>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</si>
  <si>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</si>
  <si>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</si>
  <si>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</si>
  <si>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</si>
  <si>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</si>
  <si>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</si>
  <si>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</si>
  <si>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</si>
  <si>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</si>
  <si>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</si>
  <si>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</si>
  <si>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</si>
  <si>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</si>
  <si>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</si>
  <si>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</si>
  <si>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</si>
  <si>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</si>
  <si>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</si>
  <si>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</si>
  <si>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</si>
  <si>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</si>
  <si>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</si>
  <si>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</si>
  <si>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</si>
  <si>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</si>
  <si>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</si>
  <si>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</si>
  <si>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</si>
  <si>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</si>
  <si>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</si>
  <si>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</si>
  <si>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</si>
  <si>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</si>
  <si>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</si>
  <si>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</si>
  <si>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</si>
  <si>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</si>
  <si>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</si>
  <si>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</si>
  <si>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</si>
  <si>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</si>
  <si>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</si>
  <si>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</si>
  <si>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</si>
  <si>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</si>
  <si>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</si>
  <si>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</si>
  <si>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</si>
  <si>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</si>
  <si>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</si>
  <si>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</si>
  <si>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</si>
  <si>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</si>
  <si>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</si>
  <si>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</si>
  <si>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</si>
  <si>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</si>
  <si>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</si>
  <si>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</si>
  <si>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</si>
  <si>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</si>
  <si>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</si>
  <si>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</si>
  <si>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</si>
  <si>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</si>
  <si>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</si>
  <si>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</si>
  <si>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</si>
  <si>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</si>
  <si>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</si>
  <si>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</si>
  <si>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</si>
  <si>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</si>
  <si>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</si>
  <si>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</si>
  <si>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</si>
  <si>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</si>
  <si>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</si>
  <si>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</si>
  <si>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</si>
  <si>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</si>
  <si>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</si>
  <si>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</si>
  <si>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</si>
  <si>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</si>
  <si>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</si>
  <si>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</si>
  <si>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</si>
  <si>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</si>
  <si>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</si>
  <si>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</si>
  <si>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</si>
  <si>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</si>
  <si>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</si>
  <si>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</si>
  <si>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</si>
  <si>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</si>
  <si>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</si>
  <si>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</si>
  <si>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</si>
  <si>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</si>
  <si>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</si>
  <si>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</si>
  <si>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</si>
  <si>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</si>
  <si>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</si>
  <si>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</si>
  <si>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</si>
  <si>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</si>
  <si>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</si>
  <si>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</si>
  <si>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</si>
  <si>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</si>
  <si>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</si>
  <si>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</si>
  <si>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</si>
  <si>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</si>
  <si>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</si>
  <si>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</si>
  <si>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</si>
  <si>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</si>
  <si>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</si>
  <si>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</si>
  <si>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</si>
  <si>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</si>
  <si>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</si>
  <si>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</si>
  <si>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</si>
  <si>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</si>
  <si>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</si>
  <si>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</si>
  <si>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</si>
  <si>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</si>
  <si>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</si>
  <si>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</si>
  <si>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</si>
  <si>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</si>
  <si>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</si>
  <si>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</si>
  <si>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</si>
  <si>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</si>
  <si>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</si>
  <si>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</si>
  <si>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</si>
  <si>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</si>
  <si>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</si>
  <si>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</si>
  <si>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</si>
  <si>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</si>
  <si>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</si>
  <si>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</si>
  <si>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</si>
  <si>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</si>
  <si>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</si>
  <si>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</si>
  <si>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</si>
  <si>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</si>
  <si>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</si>
  <si>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</si>
  <si>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</si>
  <si>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</si>
  <si>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</si>
  <si>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</si>
  <si>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</si>
  <si>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</si>
  <si>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</si>
  <si>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</si>
  <si>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</si>
  <si>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</si>
  <si>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</si>
  <si>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</si>
  <si>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</si>
  <si>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</si>
  <si>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</si>
  <si>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</si>
  <si>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</si>
  <si>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</si>
  <si>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</si>
  <si>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</si>
  <si>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</si>
  <si>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</si>
  <si>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</si>
  <si>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</si>
  <si>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</si>
  <si>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</si>
  <si>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</si>
  <si>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</si>
  <si>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</si>
  <si>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</si>
  <si>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</si>
  <si>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</si>
  <si>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</si>
  <si>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</si>
  <si>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</si>
  <si>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</si>
  <si>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</si>
  <si>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</si>
  <si>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</si>
  <si>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</si>
  <si>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</si>
  <si>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</si>
  <si>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</si>
  <si>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</si>
  <si>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</si>
  <si>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</si>
  <si>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</si>
  <si>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</si>
  <si>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</si>
  <si>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</si>
  <si>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</si>
  <si>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</si>
  <si>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</si>
  <si>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</si>
  <si>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</si>
  <si>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</si>
  <si>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</si>
  <si>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</si>
  <si>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</si>
  <si>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</si>
  <si>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</si>
  <si>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</si>
  <si>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</si>
  <si>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</si>
  <si>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</si>
  <si>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</si>
  <si>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</si>
  <si>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</si>
  <si>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</si>
  <si>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</si>
  <si>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</si>
  <si>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</si>
  <si>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</si>
  <si>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</si>
  <si>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</si>
  <si>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</si>
  <si>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</si>
  <si>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</si>
  <si>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</si>
  <si>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</si>
  <si>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</si>
  <si>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</si>
  <si>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</si>
  <si>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</si>
  <si>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</si>
  <si>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</si>
  <si>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</si>
  <si>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</si>
  <si>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</si>
  <si>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</si>
  <si>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</si>
  <si>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</si>
  <si>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</si>
  <si>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</si>
  <si>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</si>
  <si>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</si>
  <si>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</si>
  <si>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</si>
  <si>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</si>
  <si>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</si>
  <si>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</si>
  <si>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</si>
  <si>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</si>
  <si>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</si>
  <si>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</si>
  <si>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</si>
  <si>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</si>
  <si>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</si>
  <si>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</si>
  <si>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</si>
  <si>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</si>
  <si>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</si>
  <si>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</si>
  <si>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</si>
  <si>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</si>
  <si>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</si>
  <si>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</si>
  <si>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</si>
  <si>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</si>
  <si>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</si>
  <si>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</si>
  <si>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</si>
  <si>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</si>
  <si>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</si>
  <si>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</si>
  <si>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</si>
  <si>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</si>
  <si>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</si>
  <si>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</si>
  <si>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</si>
  <si>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</si>
  <si>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</si>
  <si>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</si>
  <si>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</si>
  <si>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</si>
  <si>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</si>
  <si>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</si>
  <si>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</si>
  <si>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</si>
  <si>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</si>
  <si>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</si>
  <si>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</si>
  <si>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</si>
  <si>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</si>
  <si>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</si>
  <si>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</si>
  <si>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</si>
  <si>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</si>
  <si>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</si>
  <si>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</si>
  <si>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</si>
  <si>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</si>
  <si>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</si>
  <si>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</si>
  <si>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</si>
  <si>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</si>
  <si>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</si>
  <si>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</si>
  <si>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</si>
  <si>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</si>
  <si>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</si>
  <si>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</si>
  <si>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</si>
  <si>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</si>
  <si>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</si>
  <si>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</si>
  <si>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</si>
  <si>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</si>
  <si>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</si>
  <si>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</si>
  <si>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</si>
  <si>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</si>
  <si>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</si>
  <si>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</si>
  <si>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</si>
  <si>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</si>
  <si>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</si>
  <si>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</si>
  <si>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</si>
  <si>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</si>
  <si>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</si>
  <si>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</si>
  <si>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</si>
  <si>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</si>
  <si>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</si>
  <si>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</si>
  <si>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</si>
  <si>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</si>
  <si>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</si>
  <si>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</si>
  <si>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</si>
  <si>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</si>
  <si>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</si>
  <si>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</si>
  <si>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</si>
  <si>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</si>
  <si>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</si>
  <si>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</si>
  <si>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</si>
  <si>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</si>
  <si>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</si>
  <si>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</si>
  <si>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</si>
  <si>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</si>
  <si>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</si>
  <si>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</si>
  <si>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</si>
  <si>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</si>
  <si>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</si>
  <si>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</si>
  <si>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</si>
  <si>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</si>
  <si>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</si>
  <si>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</si>
  <si>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</si>
  <si>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</si>
  <si>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</si>
  <si>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</si>
  <si>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</si>
  <si>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</si>
  <si>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</si>
  <si>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</si>
  <si>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</si>
  <si>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</si>
  <si>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</si>
  <si>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</si>
  <si>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</si>
  <si>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</si>
  <si>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</si>
  <si>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</si>
  <si>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</si>
  <si>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</si>
  <si>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</si>
  <si>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</si>
  <si>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</si>
  <si>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</si>
  <si>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</si>
  <si>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</si>
  <si>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</si>
  <si>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</si>
  <si>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</si>
  <si>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</si>
  <si>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</si>
  <si>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</si>
  <si>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</si>
  <si>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</si>
  <si>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</si>
  <si>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</si>
  <si>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</si>
  <si>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</si>
  <si>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</si>
  <si>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</si>
  <si>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</si>
  <si>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</si>
  <si>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</si>
  <si>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</si>
  <si>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</si>
  <si>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</si>
  <si>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</si>
  <si>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</si>
  <si>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</si>
  <si>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</si>
  <si>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</si>
  <si>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</si>
  <si>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</si>
  <si>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</si>
  <si>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</si>
  <si>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</si>
  <si>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</si>
  <si>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</si>
  <si>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</si>
  <si>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</si>
  <si>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</si>
  <si>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</si>
  <si>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</si>
  <si>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</si>
  <si>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</si>
  <si>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</si>
  <si>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</si>
  <si>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</si>
  <si>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</si>
  <si>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</si>
  <si>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</si>
  <si>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</si>
  <si>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</si>
  <si>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</si>
  <si>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</si>
  <si>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</si>
  <si>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</si>
  <si>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</si>
  <si>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</si>
  <si>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</si>
  <si>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</si>
  <si>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</si>
  <si>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</si>
  <si>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</si>
  <si>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</si>
  <si>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</si>
  <si>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</si>
  <si>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</si>
  <si>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</si>
  <si>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</si>
  <si>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</si>
  <si>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</si>
  <si>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</si>
  <si>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</si>
  <si>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</si>
  <si>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</si>
  <si>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</si>
  <si>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</si>
  <si>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</si>
  <si>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</si>
  <si>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</si>
  <si>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</si>
  <si>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</si>
  <si>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</si>
  <si>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</si>
  <si>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</si>
  <si>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</si>
  <si>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</si>
  <si>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</si>
  <si>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</si>
  <si>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</si>
  <si>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</si>
  <si>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</si>
  <si>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</si>
  <si>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</si>
  <si>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</si>
  <si>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</si>
  <si>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</si>
  <si>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</si>
  <si>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</si>
  <si>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</si>
  <si>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</si>
  <si>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</si>
  <si>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</si>
  <si>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</si>
  <si>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</si>
  <si>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</si>
  <si>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</si>
  <si>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</si>
  <si>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</si>
  <si>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</si>
  <si>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</si>
  <si>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</si>
  <si>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</si>
  <si>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</si>
  <si>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</si>
  <si>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</si>
  <si>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</si>
  <si>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</si>
  <si>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</si>
  <si>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</si>
  <si>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</si>
  <si>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</si>
  <si>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</si>
  <si>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</si>
  <si>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</si>
  <si>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</si>
  <si>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</si>
  <si>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</si>
  <si>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</si>
  <si>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</si>
  <si>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</si>
  <si>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</si>
  <si>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</si>
  <si>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</si>
  <si>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</si>
  <si>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</si>
  <si>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</si>
  <si>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</si>
  <si>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</si>
  <si>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</si>
  <si>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</si>
  <si>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</si>
  <si>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</si>
  <si>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</si>
  <si>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</si>
  <si>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</si>
  <si>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</si>
  <si>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</si>
  <si>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</si>
  <si>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</si>
  <si>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</si>
  <si>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</si>
  <si>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</si>
  <si>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</si>
  <si>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</si>
  <si>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</si>
  <si>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</si>
  <si>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</si>
  <si>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</si>
  <si>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</si>
  <si>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</si>
  <si>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</si>
  <si>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</si>
  <si>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</si>
  <si>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</si>
  <si>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</si>
  <si>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</si>
  <si>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</si>
  <si>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</si>
  <si>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</si>
  <si>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</si>
  <si>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</si>
  <si>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</si>
  <si>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</si>
  <si>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</si>
  <si>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</si>
  <si>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</si>
  <si>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</si>
  <si>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</si>
  <si>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</si>
  <si>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</si>
  <si>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</si>
  <si>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</si>
  <si>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</si>
  <si>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</si>
  <si>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</si>
  <si>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</si>
  <si>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</si>
  <si>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</si>
  <si>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</si>
  <si>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</si>
  <si>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</si>
  <si>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</si>
  <si>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</si>
  <si>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</si>
  <si>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</si>
  <si>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</si>
  <si>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</si>
  <si>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</si>
  <si>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</si>
  <si>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</si>
  <si>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</si>
  <si>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</si>
  <si>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</si>
  <si>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</si>
  <si>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</si>
  <si>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</si>
  <si>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</si>
  <si>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</si>
  <si>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</si>
  <si>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</si>
  <si>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</si>
  <si>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</si>
  <si>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</si>
  <si>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</si>
  <si>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</si>
  <si>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</si>
  <si>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</si>
  <si>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</si>
  <si>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</si>
  <si>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</si>
  <si>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</si>
  <si>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</si>
  <si>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</si>
  <si>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</si>
  <si>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</si>
  <si>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</si>
  <si>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</si>
  <si>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</si>
  <si>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</si>
  <si>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</si>
  <si>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</si>
  <si>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</si>
  <si>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</si>
  <si>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</si>
  <si>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</si>
  <si>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</si>
  <si>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</si>
  <si>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</si>
  <si>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</si>
  <si>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</si>
  <si>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</si>
  <si>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</si>
  <si>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</si>
  <si>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</si>
  <si>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</si>
  <si>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</si>
  <si>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</si>
  <si>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</si>
  <si>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</si>
  <si>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</si>
  <si>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</si>
  <si>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</si>
  <si>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</si>
  <si>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</si>
  <si>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</si>
  <si>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</si>
  <si>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</si>
  <si>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</si>
  <si>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</si>
  <si>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</si>
  <si>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</si>
  <si>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</si>
  <si>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</si>
  <si>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</si>
  <si>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</si>
  <si>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</si>
  <si>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</si>
  <si>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</si>
  <si>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</si>
  <si>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</si>
  <si>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</si>
  <si>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</si>
  <si>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</si>
  <si>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</si>
  <si>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</si>
  <si>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</si>
  <si>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</si>
  <si>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</si>
  <si>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</si>
  <si>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</si>
  <si>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</si>
  <si>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</si>
  <si>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</si>
  <si>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</si>
  <si>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</si>
  <si>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</si>
  <si>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</si>
  <si>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</si>
  <si>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</si>
  <si>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</si>
  <si>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</si>
  <si>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</si>
  <si>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</si>
  <si>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</si>
  <si>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</si>
  <si>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</si>
  <si>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</si>
  <si>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</si>
  <si>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</si>
  <si>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</si>
  <si>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</si>
  <si>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</si>
  <si>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</si>
  <si>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</si>
  <si>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</si>
  <si>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</si>
  <si>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</si>
  <si>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</si>
  <si>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</si>
  <si>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</si>
  <si>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</si>
  <si>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</si>
  <si>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</si>
  <si>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</si>
  <si>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</si>
  <si>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</si>
  <si>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</si>
  <si>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</si>
  <si>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</si>
  <si>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</si>
  <si>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</si>
  <si>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</si>
  <si>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</si>
  <si>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</si>
  <si>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</si>
  <si>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</si>
  <si>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</si>
  <si>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</si>
  <si>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</si>
  <si>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</si>
  <si>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</si>
  <si>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</si>
  <si>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</si>
  <si>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</si>
  <si>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</si>
  <si>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</si>
  <si>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</si>
  <si>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</si>
  <si>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</si>
  <si>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</si>
  <si>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</si>
  <si>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</si>
  <si>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</si>
  <si>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</si>
  <si>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</si>
  <si>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</si>
  <si>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</si>
  <si>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</si>
  <si>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</si>
  <si>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</si>
  <si>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</si>
  <si>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</si>
  <si>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</si>
  <si>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</si>
  <si>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</si>
  <si>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</si>
  <si>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</si>
  <si>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</si>
  <si>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</si>
  <si>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</si>
  <si>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</si>
  <si>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</si>
  <si>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</si>
  <si>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</si>
  <si>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</si>
  <si>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</si>
  <si>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</si>
  <si>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</si>
  <si>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</si>
  <si>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</si>
  <si>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</si>
  <si>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</si>
  <si>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</si>
  <si>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</si>
  <si>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</si>
  <si>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</si>
  <si>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</si>
  <si>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</si>
  <si>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</si>
  <si>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</si>
  <si>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</si>
  <si>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</si>
  <si>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</si>
  <si>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</si>
  <si>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</si>
  <si>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</si>
  <si>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</si>
  <si>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</si>
  <si>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</si>
  <si>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</si>
  <si>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</si>
  <si>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</si>
  <si>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</si>
  <si>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</si>
  <si>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</si>
  <si>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</si>
  <si>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</si>
  <si>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</si>
  <si>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</si>
  <si>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</si>
  <si>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</si>
  <si>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</si>
  <si>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</si>
  <si>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</si>
  <si>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</si>
  <si>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</si>
  <si>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</si>
  <si>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</si>
  <si>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</si>
  <si>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</si>
  <si>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</si>
  <si>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</si>
  <si>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</si>
  <si>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</si>
  <si>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</si>
  <si>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</si>
  <si>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</si>
  <si>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</si>
  <si>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</si>
  <si>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</si>
  <si>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</si>
  <si>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</si>
  <si>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</si>
  <si>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</si>
  <si>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</si>
  <si>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</si>
  <si>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</si>
  <si>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</si>
  <si>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</si>
  <si>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</si>
  <si>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</si>
  <si>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</si>
  <si>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</si>
  <si>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</si>
  <si>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</si>
  <si>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</si>
  <si>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</si>
  <si>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</si>
  <si>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</si>
  <si>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</si>
  <si>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</si>
  <si>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</si>
  <si>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</si>
  <si>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</si>
  <si>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</si>
  <si>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</si>
  <si>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</si>
  <si>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</si>
  <si>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</si>
  <si>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</si>
  <si>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</si>
  <si>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</si>
  <si>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</si>
  <si>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</si>
  <si>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</si>
  <si>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</si>
  <si>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</si>
  <si>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</si>
  <si>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</si>
  <si>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</si>
  <si>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</si>
  <si>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</si>
  <si>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</si>
  <si>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</si>
  <si>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</si>
  <si>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</si>
  <si>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</si>
  <si>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</si>
  <si>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</si>
  <si>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</si>
  <si>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</si>
  <si>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</si>
  <si>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</si>
  <si>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</si>
  <si>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</si>
  <si>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</si>
  <si>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</si>
  <si>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</si>
  <si>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</si>
  <si>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</si>
  <si>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</si>
  <si>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</si>
  <si>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</si>
  <si>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</si>
  <si>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</si>
  <si>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</si>
  <si>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</si>
  <si>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</si>
  <si>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</si>
  <si>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</si>
  <si>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</si>
  <si>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</si>
  <si>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</si>
  <si>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</si>
  <si>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</si>
  <si>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</si>
  <si>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</si>
  <si>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</si>
  <si>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</si>
  <si>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</si>
  <si>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</si>
  <si>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</si>
  <si>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</si>
  <si>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</si>
  <si>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</si>
  <si>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</si>
  <si>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</si>
  <si>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</si>
  <si>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</si>
  <si>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</si>
  <si>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</si>
  <si>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</si>
  <si>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</si>
  <si>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</si>
  <si>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</si>
  <si>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</si>
  <si>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</si>
  <si>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</si>
  <si>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</si>
  <si>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</si>
  <si>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</si>
  <si>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</si>
  <si>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</si>
  <si>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</si>
  <si>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</si>
  <si>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</si>
  <si>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</si>
  <si>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</si>
  <si>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</si>
  <si>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</si>
  <si>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</si>
  <si>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</si>
  <si>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</si>
  <si>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</si>
  <si>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</si>
  <si>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</si>
  <si>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</si>
  <si>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</si>
  <si>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</si>
  <si>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</si>
  <si>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</si>
  <si>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</si>
  <si>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</si>
  <si>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</si>
  <si>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</si>
  <si>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</si>
  <si>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</si>
  <si>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</si>
  <si>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</si>
  <si>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</si>
  <si>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</si>
  <si>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</si>
  <si>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</si>
  <si>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</si>
  <si>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</si>
  <si>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</si>
  <si>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</si>
  <si>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</si>
  <si>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</si>
  <si>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</si>
  <si>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</si>
  <si>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</si>
  <si>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</si>
  <si>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</si>
  <si>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</si>
  <si>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</si>
  <si>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</si>
  <si>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</si>
  <si>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</si>
  <si>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</si>
  <si>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</si>
  <si>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</si>
  <si>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</si>
  <si>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</si>
  <si>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</si>
  <si>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</si>
  <si>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</si>
  <si>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</si>
  <si>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</si>
  <si>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</si>
  <si>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</si>
  <si>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</si>
  <si>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</si>
  <si>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</si>
  <si>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</si>
  <si>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</si>
  <si>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</si>
  <si>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</si>
  <si>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</si>
  <si>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</si>
  <si>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</si>
  <si>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</si>
  <si>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</si>
  <si>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</si>
  <si>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</si>
  <si>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</si>
  <si>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</si>
  <si>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</si>
  <si>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</si>
  <si>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</si>
  <si>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</si>
  <si>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</si>
  <si>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</si>
  <si>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</si>
  <si>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</si>
  <si>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</si>
  <si>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</si>
  <si>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</si>
  <si>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</si>
  <si>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</si>
  <si>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</si>
  <si>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</si>
  <si>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</si>
  <si>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</si>
  <si>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</si>
  <si>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</si>
  <si>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</si>
  <si>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</si>
  <si>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</si>
  <si>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</si>
  <si>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</si>
  <si>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</si>
  <si>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</si>
  <si>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</si>
  <si>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</si>
  <si>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</si>
  <si>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</si>
  <si>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</si>
  <si>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</si>
  <si>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</si>
  <si>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</si>
  <si>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</si>
  <si>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</si>
  <si>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</si>
  <si>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</si>
  <si>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</si>
  <si>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</si>
  <si>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</si>
  <si>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</si>
  <si>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</si>
  <si>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</si>
  <si>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</si>
  <si>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</si>
  <si>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</si>
  <si>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</si>
  <si>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</si>
  <si>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</si>
  <si>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</si>
  <si>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</si>
  <si>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</si>
  <si>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</si>
  <si>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</si>
  <si>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</si>
  <si>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</si>
  <si>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</si>
  <si>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</si>
  <si>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</si>
  <si>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</si>
  <si>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</si>
  <si>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</si>
  <si>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</si>
  <si>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</si>
  <si>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</si>
  <si>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</si>
  <si>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</si>
  <si>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</si>
  <si>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</si>
  <si>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</si>
  <si>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</si>
  <si>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</si>
  <si>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</si>
  <si>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</si>
  <si>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</si>
  <si>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</si>
  <si>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</si>
  <si>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</si>
  <si>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</si>
  <si>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</si>
  <si>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</si>
  <si>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</si>
  <si>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</si>
  <si>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</si>
  <si>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</si>
  <si>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</si>
  <si>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</si>
  <si>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</si>
  <si>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</si>
  <si>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</si>
  <si>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</si>
  <si>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</si>
  <si>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</si>
  <si>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</si>
  <si>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</si>
  <si>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</si>
  <si>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</si>
  <si>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</si>
  <si>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</si>
  <si>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</si>
  <si>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</si>
  <si>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</si>
  <si>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</si>
  <si>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</si>
  <si>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</si>
  <si>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</si>
  <si>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</si>
  <si>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</si>
  <si>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</si>
  <si>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</si>
  <si>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</si>
  <si>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</si>
  <si>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</si>
  <si>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</si>
  <si>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</si>
  <si>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</si>
  <si>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</si>
  <si>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</si>
  <si>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</si>
  <si>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</si>
  <si>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</si>
  <si>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</si>
  <si>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</si>
  <si>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</si>
  <si>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</si>
  <si>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</si>
  <si>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</si>
  <si>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</si>
  <si>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</si>
  <si>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</si>
  <si>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</si>
  <si>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</si>
  <si>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</si>
  <si>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</si>
  <si>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</si>
  <si>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</si>
  <si>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</si>
  <si>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</si>
  <si>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</si>
  <si>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</si>
  <si>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</si>
  <si>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</si>
  <si>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</si>
  <si>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</si>
  <si>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</si>
  <si>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</si>
  <si>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</si>
  <si>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</si>
  <si>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</si>
  <si>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</si>
  <si>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</si>
  <si>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</si>
  <si>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</si>
  <si>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</si>
  <si>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</si>
  <si>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</si>
  <si>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</si>
  <si>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</si>
  <si>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</si>
  <si>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</si>
  <si>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</si>
  <si>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</si>
  <si>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</si>
  <si>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</si>
  <si>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</si>
  <si>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</si>
  <si>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</si>
  <si>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</si>
  <si>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</si>
  <si>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</si>
  <si>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</si>
  <si>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</si>
  <si>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</si>
  <si>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</si>
  <si>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</si>
  <si>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</si>
  <si>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</si>
  <si>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</si>
  <si>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</si>
  <si>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</si>
  <si>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</si>
  <si>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</si>
  <si>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</si>
  <si>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</si>
  <si>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</si>
  <si>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</si>
  <si>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</si>
  <si>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</si>
  <si>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</si>
  <si>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</si>
  <si>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</si>
  <si>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</si>
  <si>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</si>
  <si>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</si>
  <si>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</si>
  <si>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</si>
  <si>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</si>
  <si>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</si>
  <si>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</si>
  <si>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</si>
  <si>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</si>
  <si>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</si>
  <si>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</si>
  <si>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</si>
  <si>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</si>
  <si>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</si>
  <si>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</si>
  <si>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</si>
  <si>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</si>
  <si>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</si>
  <si>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</si>
  <si>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</si>
  <si>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</si>
  <si>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</si>
  <si>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</si>
  <si>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</si>
  <si>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</si>
  <si>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</si>
  <si>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</si>
  <si>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</si>
  <si>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</si>
  <si>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</si>
  <si>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</si>
  <si>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</si>
  <si>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</si>
  <si>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</si>
  <si>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</si>
  <si>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</si>
  <si>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</si>
  <si>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</si>
  <si>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</si>
  <si>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</si>
  <si>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</si>
  <si>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</si>
  <si>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</si>
  <si>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</si>
  <si>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</si>
  <si>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</si>
  <si>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</si>
  <si>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</si>
  <si>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</si>
  <si>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</si>
  <si>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</si>
  <si>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</si>
  <si>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</si>
  <si>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</si>
  <si>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</si>
  <si>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</si>
  <si>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</si>
  <si>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</si>
  <si>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</si>
  <si>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</si>
  <si>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</si>
  <si>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</si>
  <si>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</si>
  <si>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</si>
  <si>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</si>
  <si>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</si>
  <si>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</si>
  <si>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</si>
  <si>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</si>
  <si>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</si>
  <si>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</si>
  <si>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</si>
  <si>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</si>
  <si>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</si>
  <si>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</si>
  <si>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</si>
  <si>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</si>
  <si>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</si>
  <si>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</si>
  <si>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</si>
  <si>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</si>
  <si>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</si>
  <si>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</si>
  <si>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</si>
  <si>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</si>
  <si>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</si>
  <si>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</si>
  <si>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</si>
  <si>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</si>
  <si>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</si>
  <si>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</si>
  <si>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</si>
  <si>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</si>
  <si>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</si>
  <si>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</si>
  <si>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</si>
  <si>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</si>
  <si>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</si>
  <si>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</si>
  <si>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</si>
  <si>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</si>
  <si>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</si>
  <si>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</si>
  <si>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</si>
  <si>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</si>
  <si>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</si>
  <si>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</si>
  <si>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</si>
  <si>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</si>
  <si>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</si>
  <si>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</si>
  <si>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</si>
  <si>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</si>
  <si>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</si>
  <si>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</si>
  <si>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</si>
  <si>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</si>
  <si>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</si>
  <si>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</si>
  <si>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</si>
  <si>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</si>
  <si>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</si>
  <si>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</si>
  <si>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</si>
  <si>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</si>
  <si>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</si>
  <si>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</si>
  <si>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</si>
  <si>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</si>
  <si>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</si>
  <si>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</si>
  <si>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</si>
  <si>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</si>
  <si>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</si>
  <si>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</si>
  <si>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</si>
  <si>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</si>
  <si>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</si>
  <si>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</si>
  <si>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</si>
  <si>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</si>
  <si>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</si>
  <si>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</si>
  <si>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</si>
  <si>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</si>
  <si>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</si>
  <si>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</si>
  <si>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</si>
  <si>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</si>
  <si>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</si>
  <si>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</si>
  <si>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</si>
  <si>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</si>
  <si>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</si>
  <si>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</si>
  <si>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</si>
  <si>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</si>
  <si>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</si>
  <si>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</si>
  <si>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</si>
  <si>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</si>
  <si>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</si>
  <si>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</si>
  <si>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</si>
  <si>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</si>
  <si>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</si>
  <si>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</si>
  <si>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</si>
  <si>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</si>
  <si>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</si>
  <si>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</si>
  <si>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</si>
  <si>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</si>
  <si>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</si>
  <si>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</si>
  <si>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</si>
  <si>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</si>
  <si>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</si>
  <si>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</si>
  <si>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</si>
  <si>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</si>
  <si>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</si>
  <si>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</si>
  <si>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</si>
  <si>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</si>
  <si>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</si>
  <si>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</si>
  <si>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</si>
  <si>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</si>
  <si>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</si>
  <si>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</si>
  <si>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</si>
  <si>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</si>
  <si>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</si>
  <si>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</si>
  <si>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</si>
  <si>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</si>
  <si>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</si>
  <si>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</si>
  <si>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</si>
  <si>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</si>
  <si>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</si>
  <si>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</si>
  <si>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</si>
  <si>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</si>
  <si>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</si>
  <si>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</si>
  <si>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</si>
  <si>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</si>
  <si>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</si>
  <si>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</si>
  <si>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</si>
  <si>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</si>
  <si>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</si>
  <si>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</si>
  <si>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</si>
  <si>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</si>
  <si>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</si>
  <si>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</si>
  <si>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</si>
  <si>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</si>
  <si>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</si>
  <si>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</si>
  <si>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</si>
  <si>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</si>
  <si>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</si>
  <si>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</si>
  <si>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</si>
  <si>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</si>
  <si>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</si>
  <si>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</si>
  <si>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</si>
  <si>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</si>
  <si>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</si>
  <si>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</si>
  <si>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</si>
  <si>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</si>
  <si>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</si>
  <si>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</si>
  <si>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</si>
  <si>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</si>
  <si>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</si>
  <si>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</si>
  <si>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</si>
  <si>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</si>
  <si>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</si>
  <si>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</si>
  <si>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</si>
  <si>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</si>
  <si>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</si>
  <si>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</si>
  <si>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</si>
  <si>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</si>
  <si>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</si>
  <si>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</si>
  <si>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</si>
  <si>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</si>
  <si>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</si>
  <si>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</si>
  <si>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</si>
  <si>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</si>
  <si>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</si>
  <si>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</si>
  <si>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</si>
  <si>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</si>
  <si>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</si>
  <si>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</si>
  <si>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</si>
  <si>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</si>
  <si>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</si>
  <si>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</si>
  <si>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</si>
  <si>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</si>
  <si>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</si>
  <si>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</si>
  <si>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</si>
  <si>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</si>
  <si>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</si>
  <si>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</si>
  <si>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</si>
  <si>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</si>
  <si>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</si>
  <si>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</si>
  <si>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</si>
  <si>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</si>
  <si>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</si>
  <si>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</si>
  <si>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</si>
  <si>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</si>
  <si>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</si>
  <si>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</si>
  <si>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</si>
  <si>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</si>
  <si>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</si>
  <si>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</si>
  <si>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</si>
  <si>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</si>
  <si>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</si>
  <si>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</si>
  <si>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</si>
  <si>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</si>
  <si>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</si>
  <si>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</si>
  <si>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</si>
  <si>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</si>
  <si>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</si>
  <si>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</si>
  <si>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</si>
  <si>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</si>
  <si>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</si>
  <si>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</si>
  <si>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</si>
  <si>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</si>
  <si>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</si>
  <si>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</si>
  <si>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</si>
  <si>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</si>
  <si>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</si>
  <si>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</si>
  <si>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</si>
  <si>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</si>
  <si>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</si>
  <si>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</si>
  <si>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</si>
  <si>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</si>
  <si>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</si>
  <si>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</si>
  <si>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</si>
  <si>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</si>
  <si>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</si>
  <si>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</si>
  <si>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</si>
  <si>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</si>
  <si>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</si>
  <si>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</si>
  <si>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</si>
  <si>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</si>
  <si>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</si>
  <si>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</si>
  <si>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</si>
  <si>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</si>
  <si>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</si>
  <si>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</si>
  <si>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</si>
  <si>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</si>
  <si>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</si>
  <si>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</si>
  <si>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</si>
  <si>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</si>
  <si>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</si>
  <si>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</si>
  <si>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</si>
  <si>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</si>
  <si>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</si>
  <si>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</si>
  <si>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</si>
  <si>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</si>
  <si>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</si>
  <si>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</si>
  <si>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</si>
  <si>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</si>
  <si>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</si>
  <si>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</si>
  <si>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</si>
  <si>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</si>
  <si>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</si>
  <si>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</si>
  <si>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</si>
  <si>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</si>
  <si>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</si>
  <si>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</si>
  <si>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</si>
  <si>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</si>
  <si>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</si>
  <si>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</si>
  <si>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</si>
  <si>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</si>
  <si>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</si>
  <si>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</si>
  <si>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</si>
  <si>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</si>
  <si>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</si>
  <si>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</si>
  <si>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</si>
  <si>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</si>
  <si>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</si>
  <si>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</si>
  <si>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</si>
  <si>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</si>
  <si>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</si>
  <si>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</si>
  <si>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</si>
  <si>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</si>
  <si>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</si>
  <si>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</si>
  <si>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</si>
  <si>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</si>
  <si>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</si>
  <si>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</si>
  <si>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</si>
  <si>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</si>
  <si>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</si>
  <si>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</si>
  <si>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</si>
  <si>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</si>
  <si>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</si>
  <si>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</si>
  <si>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</si>
  <si>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</si>
  <si>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</si>
  <si>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</si>
  <si>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</si>
  <si>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</si>
  <si>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</si>
  <si>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</si>
  <si>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</si>
  <si>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</si>
  <si>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</si>
  <si>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</si>
  <si>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</si>
  <si>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</si>
  <si>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</si>
  <si>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</si>
  <si>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</si>
  <si>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</si>
  <si>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</si>
  <si>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</si>
  <si>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</si>
  <si>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</si>
  <si>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</si>
  <si>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</si>
  <si>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</si>
  <si>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</si>
  <si>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</si>
  <si>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</si>
  <si>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</si>
  <si>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</si>
  <si>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</si>
  <si>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</si>
  <si>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</si>
  <si>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</si>
  <si>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</si>
  <si>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</si>
  <si>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</si>
  <si>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</si>
  <si>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</si>
  <si>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</si>
  <si>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</si>
  <si>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</si>
  <si>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</si>
  <si>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</si>
  <si>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</si>
  <si>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</si>
  <si>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</si>
  <si>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</si>
  <si>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</si>
  <si>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</si>
  <si>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</si>
  <si>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</si>
  <si>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</si>
  <si>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</si>
  <si>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</si>
  <si>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</si>
  <si>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</si>
  <si>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</si>
  <si>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</si>
  <si>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</si>
  <si>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</si>
  <si>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</si>
  <si>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</si>
  <si>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</si>
  <si>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</si>
  <si>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</si>
  <si>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</si>
  <si>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</si>
  <si>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</si>
  <si>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</si>
  <si>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</si>
  <si>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</si>
  <si>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</si>
  <si>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</si>
  <si>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</si>
  <si>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</si>
  <si>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</si>
  <si>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</si>
  <si>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</si>
  <si>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</si>
  <si>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</si>
  <si>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</si>
  <si>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</si>
  <si>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</si>
  <si>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</si>
  <si>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</si>
  <si>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</si>
  <si>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</si>
  <si>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</si>
  <si>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</si>
  <si>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</si>
  <si>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</si>
  <si>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</si>
  <si>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</si>
  <si>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</si>
  <si>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</si>
  <si>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</si>
  <si>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</si>
  <si>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</si>
  <si>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</si>
  <si>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</si>
  <si>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</si>
  <si>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</si>
  <si>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</si>
  <si>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</si>
  <si>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</si>
  <si>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</si>
  <si>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</si>
  <si>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</si>
  <si>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</si>
  <si>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</si>
  <si>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</si>
  <si>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</si>
  <si>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</si>
  <si>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</si>
  <si>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</si>
  <si>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</si>
  <si>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</si>
  <si>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</si>
  <si>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</si>
  <si>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</si>
  <si>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</si>
  <si>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</si>
  <si>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</si>
  <si>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</si>
  <si>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</si>
  <si>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</si>
  <si>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</si>
  <si>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</si>
  <si>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</si>
  <si>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</si>
  <si>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</si>
  <si>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</si>
  <si>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</si>
  <si>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</si>
  <si>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</si>
  <si>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</si>
  <si>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</si>
  <si>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</si>
  <si>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</si>
  <si>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</si>
  <si>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</si>
  <si>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</si>
  <si>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</si>
  <si>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</si>
  <si>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</si>
  <si>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</si>
  <si>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</si>
  <si>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</si>
  <si>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</si>
  <si>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</si>
  <si>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</si>
  <si>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</si>
  <si>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</si>
  <si>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</si>
  <si>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</si>
  <si>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</si>
  <si>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</si>
  <si>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</si>
  <si>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</si>
  <si>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</si>
  <si>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</si>
  <si>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</si>
  <si>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</si>
  <si>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</si>
  <si>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</si>
  <si>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</si>
  <si>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</si>
  <si>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</si>
  <si>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</si>
  <si>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</si>
  <si>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</si>
  <si>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</si>
  <si>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</si>
  <si>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</si>
  <si>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</si>
  <si>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</si>
  <si>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</si>
  <si>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</si>
  <si>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</si>
  <si>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</si>
  <si>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</si>
  <si>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</si>
  <si>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</si>
  <si>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</si>
  <si>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</si>
  <si>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</si>
  <si>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</si>
  <si>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</si>
  <si>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</si>
  <si>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</si>
  <si>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</si>
  <si>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</si>
  <si>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</si>
  <si>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</si>
  <si>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</si>
  <si>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</si>
  <si>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</si>
  <si>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</si>
  <si>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</si>
  <si>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</si>
  <si>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</si>
  <si>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</si>
  <si>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</si>
  <si>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</si>
  <si>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</si>
  <si>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</si>
  <si>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</si>
  <si>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</si>
  <si>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</si>
  <si>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</si>
  <si>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</si>
  <si>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</si>
  <si>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</si>
  <si>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</si>
  <si>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</si>
  <si>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</si>
  <si>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</si>
  <si>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</si>
  <si>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</si>
  <si>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</si>
  <si>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</si>
  <si>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</si>
  <si>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</si>
  <si>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</si>
  <si>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</si>
  <si>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</si>
  <si>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</si>
  <si>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</si>
  <si>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</si>
  <si>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</si>
  <si>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</si>
  <si>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</si>
  <si>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</si>
  <si>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</si>
  <si>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</si>
  <si>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</si>
  <si>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</si>
  <si>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</si>
  <si>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</si>
  <si>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</si>
  <si>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</si>
  <si>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</si>
  <si>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</si>
  <si>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</si>
  <si>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</si>
  <si>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</si>
  <si>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</si>
  <si>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</si>
  <si>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</si>
  <si>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</si>
  <si>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</si>
  <si>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</si>
  <si>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</si>
  <si>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</si>
  <si>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</si>
  <si>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</si>
  <si>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</si>
  <si>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</si>
  <si>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</si>
  <si>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</si>
  <si>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</si>
  <si>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</si>
  <si>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</si>
  <si>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</si>
  <si>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</si>
  <si>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</si>
  <si>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</si>
  <si>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</si>
  <si>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</si>
  <si>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</si>
  <si>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</si>
  <si>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</si>
  <si>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</si>
  <si>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</si>
  <si>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</si>
  <si>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</si>
  <si>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</si>
  <si>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</si>
  <si>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</si>
  <si>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</si>
  <si>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</si>
  <si>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</si>
  <si>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</si>
  <si>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</si>
  <si>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</si>
  <si>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</si>
  <si>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</si>
  <si>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</si>
  <si>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</si>
  <si>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</si>
  <si>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</si>
  <si>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</si>
  <si>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</si>
  <si>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</si>
  <si>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</si>
  <si>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</si>
  <si>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</si>
  <si>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</si>
  <si>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</si>
  <si>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</si>
  <si>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</si>
  <si>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</si>
  <si>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</si>
  <si>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</si>
  <si>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</si>
  <si>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</si>
  <si>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</si>
  <si>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</si>
  <si>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</si>
  <si>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</si>
  <si>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</si>
  <si>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</si>
  <si>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</si>
  <si>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</si>
  <si>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</si>
  <si>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</si>
  <si>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</si>
  <si>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</si>
  <si>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</si>
  <si>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</si>
  <si>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</si>
  <si>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</si>
  <si>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</si>
  <si>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</si>
  <si>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</si>
  <si>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</si>
  <si>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</si>
  <si>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</si>
  <si>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</si>
  <si>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</si>
  <si>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</si>
  <si>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</si>
  <si>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</si>
  <si>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</si>
  <si>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</si>
  <si>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</si>
  <si>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</si>
  <si>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</si>
  <si>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</si>
  <si>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</si>
  <si>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</si>
  <si>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</si>
  <si>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</si>
  <si>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</si>
  <si>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</si>
  <si>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</si>
  <si>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</si>
  <si>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</si>
  <si>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</si>
  <si>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</si>
  <si>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</si>
  <si>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</si>
  <si>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</si>
  <si>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</si>
  <si>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</si>
  <si>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</si>
  <si>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</si>
  <si>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</si>
  <si>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</si>
  <si>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</si>
  <si>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</si>
  <si>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</si>
  <si>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</si>
  <si>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</si>
  <si>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</si>
  <si>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</si>
  <si>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</si>
  <si>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</si>
  <si>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</si>
  <si>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</si>
  <si>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</si>
  <si>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</si>
  <si>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</si>
  <si>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</si>
  <si>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</si>
  <si>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</si>
  <si>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</si>
  <si>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</si>
  <si>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</si>
  <si>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</si>
  <si>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</si>
  <si>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</si>
  <si>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</si>
  <si>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</si>
  <si>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</si>
  <si>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</si>
  <si>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</si>
  <si>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</si>
  <si>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</si>
  <si>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</si>
  <si>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</si>
  <si>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</si>
  <si>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</si>
  <si>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</si>
  <si>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</si>
  <si>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</si>
  <si>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</si>
  <si>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</si>
  <si>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</si>
  <si>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</si>
  <si>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</si>
  <si>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</si>
  <si>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</si>
  <si>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</si>
  <si>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</si>
  <si>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</si>
  <si>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</si>
  <si>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</si>
  <si>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</si>
  <si>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</si>
  <si>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</si>
  <si>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</si>
  <si>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</si>
  <si>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</si>
  <si>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</si>
  <si>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</si>
  <si>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</si>
  <si>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</si>
  <si>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</si>
  <si>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</si>
  <si>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</si>
  <si>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</si>
  <si>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</si>
  <si>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</si>
  <si>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</si>
  <si>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</si>
  <si>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</si>
  <si>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</si>
  <si>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</si>
  <si>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</si>
  <si>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</si>
  <si>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</si>
  <si>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</si>
  <si>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</si>
  <si>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</si>
  <si>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</si>
  <si>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</si>
  <si>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</si>
  <si>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</si>
  <si>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</si>
  <si>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</si>
  <si>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</si>
  <si>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</si>
  <si>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</si>
  <si>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</si>
  <si>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</si>
  <si>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</si>
  <si>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</si>
  <si>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</si>
  <si>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</si>
  <si>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</si>
  <si>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</si>
  <si>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</si>
  <si>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</si>
  <si>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</si>
  <si>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</si>
  <si>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</si>
  <si>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</si>
  <si>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</si>
  <si>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</si>
  <si>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</si>
  <si>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</si>
  <si>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</si>
  <si>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</si>
  <si>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</si>
  <si>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</si>
  <si>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</si>
  <si>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</si>
  <si>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</si>
  <si>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</si>
  <si>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</si>
  <si>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</si>
  <si>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</si>
  <si>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</si>
  <si>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</si>
  <si>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</si>
  <si>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</si>
  <si>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</si>
  <si>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</si>
  <si>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</si>
  <si>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</si>
  <si>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</si>
  <si>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</si>
  <si>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</si>
  <si>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</si>
  <si>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</si>
  <si>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</si>
  <si>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</si>
  <si>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</si>
  <si>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</si>
  <si>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</si>
  <si>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</si>
  <si>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</si>
  <si>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</si>
  <si>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</si>
  <si>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</si>
  <si>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</si>
  <si>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</si>
  <si>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</si>
  <si>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</si>
  <si>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</si>
  <si>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</si>
  <si>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</si>
  <si>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</si>
  <si>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</si>
  <si>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</si>
  <si>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</si>
  <si>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</si>
  <si>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</si>
  <si>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</si>
  <si>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</si>
  <si>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</si>
  <si>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</si>
  <si>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</si>
  <si>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</si>
  <si>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</si>
  <si>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</si>
  <si>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</si>
  <si>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</si>
  <si>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</si>
  <si>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</si>
  <si>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</si>
  <si>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</si>
  <si>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</si>
  <si>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</si>
  <si>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</si>
  <si>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</si>
  <si>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</si>
  <si>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</si>
  <si>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</si>
  <si>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</si>
  <si>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</si>
  <si>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</si>
  <si>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</si>
  <si>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</si>
  <si>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</si>
  <si>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</si>
  <si>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</si>
  <si>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</si>
  <si>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</si>
  <si>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</si>
  <si>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</si>
  <si>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</si>
  <si>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</si>
  <si>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</si>
  <si>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</si>
  <si>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</si>
  <si>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</si>
  <si>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</si>
  <si>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</si>
  <si>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</si>
  <si>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</si>
  <si>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</si>
  <si>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</si>
  <si>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</si>
  <si>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</si>
  <si>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</si>
  <si>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</si>
  <si>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</si>
  <si>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</si>
  <si>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</si>
  <si>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</si>
  <si>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</si>
  <si>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</si>
  <si>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</si>
  <si>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</si>
  <si>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</si>
  <si>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</si>
  <si>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</si>
  <si>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</si>
  <si>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</si>
  <si>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</si>
  <si>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</si>
  <si>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</si>
  <si>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</si>
  <si>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</si>
  <si>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</si>
  <si>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</si>
  <si>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</si>
  <si>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</si>
  <si>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</si>
  <si>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</si>
  <si>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</si>
  <si>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</si>
  <si>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</si>
  <si>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</si>
  <si>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</si>
  <si>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</si>
  <si>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</si>
  <si>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</si>
  <si>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</si>
  <si>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</si>
  <si>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</si>
  <si>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</si>
  <si>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</si>
  <si>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</si>
  <si>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</si>
  <si>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</si>
  <si>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</si>
  <si>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</si>
  <si>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</si>
  <si>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</si>
  <si>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</si>
  <si>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</si>
  <si>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</si>
  <si>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</si>
  <si>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</si>
  <si>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</si>
  <si>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</si>
  <si>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</si>
  <si>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</si>
  <si>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</si>
  <si>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</si>
  <si>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</si>
  <si>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</si>
  <si>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</si>
  <si>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</si>
  <si>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</si>
  <si>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</si>
  <si>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</si>
  <si>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</si>
  <si>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</si>
  <si>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</si>
  <si>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</si>
  <si>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</si>
  <si>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</si>
  <si>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</si>
  <si>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</si>
  <si>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</si>
  <si>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</si>
  <si>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</si>
  <si>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</si>
  <si>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</si>
  <si>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</si>
  <si>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</si>
  <si>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</si>
  <si>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</si>
  <si>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</si>
  <si>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</si>
  <si>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</si>
  <si>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</si>
  <si>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</si>
  <si>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</si>
  <si>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</si>
  <si>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</si>
  <si>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</si>
  <si>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</si>
  <si>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</si>
  <si>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</si>
  <si>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</si>
  <si>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</si>
  <si>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</si>
  <si>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</si>
  <si>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</si>
  <si>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</si>
  <si>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</si>
  <si>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</si>
  <si>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</si>
  <si>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</si>
  <si>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</si>
  <si>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</si>
  <si>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</si>
  <si>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</si>
  <si>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</si>
  <si>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</si>
  <si>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</si>
  <si>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</si>
  <si>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</si>
  <si>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</si>
  <si>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</si>
  <si>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</si>
  <si>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</si>
  <si>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</si>
  <si>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</si>
  <si>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</si>
  <si>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</si>
  <si>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</si>
  <si>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</si>
  <si>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</si>
  <si>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</si>
  <si>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</si>
  <si>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</si>
  <si>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</si>
  <si>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</si>
  <si>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</si>
  <si>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</si>
  <si>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</si>
  <si>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</si>
  <si>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</si>
  <si>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</si>
  <si>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</si>
  <si>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</si>
  <si>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</si>
  <si>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</si>
  <si>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</si>
  <si>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</si>
  <si>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</si>
  <si>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</si>
  <si>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</si>
  <si>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</si>
  <si>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</si>
  <si>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</si>
  <si>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</si>
  <si>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</si>
  <si>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</si>
  <si>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</si>
  <si>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</si>
  <si>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</si>
  <si>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</si>
  <si>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</si>
  <si>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</si>
  <si>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</si>
  <si>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</si>
  <si>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</si>
  <si>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</si>
  <si>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</si>
  <si>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</si>
  <si>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</si>
  <si>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</si>
  <si>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</si>
  <si>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</si>
  <si>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</si>
  <si>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</si>
  <si>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</si>
  <si>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</si>
  <si>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</si>
  <si>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</si>
  <si>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</si>
  <si>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</si>
  <si>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</si>
  <si>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</si>
  <si>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</si>
  <si>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</si>
  <si>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</si>
  <si>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</si>
  <si>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</si>
  <si>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</si>
  <si>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</si>
  <si>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</si>
  <si>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</si>
  <si>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</si>
  <si>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</si>
  <si>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</si>
  <si>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</si>
  <si>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</si>
  <si>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</si>
  <si>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</si>
  <si>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</si>
  <si>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</si>
  <si>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</si>
  <si>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</si>
  <si>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</si>
  <si>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</si>
  <si>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</si>
  <si>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</si>
  <si>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</si>
  <si>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</si>
  <si>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</si>
  <si>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</si>
  <si>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</si>
  <si>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</si>
  <si>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</si>
  <si>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</si>
  <si>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</si>
  <si>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</si>
  <si>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</si>
  <si>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</si>
  <si>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</si>
  <si>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</si>
  <si>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</si>
  <si>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</si>
  <si>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</si>
  <si>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</si>
  <si>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</si>
  <si>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</si>
  <si>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</si>
  <si>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</si>
  <si>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</si>
  <si>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</si>
  <si>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</si>
  <si>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</si>
  <si>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</si>
  <si>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</si>
  <si>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</si>
  <si>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</si>
  <si>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</si>
  <si>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</si>
  <si>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</si>
  <si>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</si>
  <si>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</si>
  <si>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</si>
  <si>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</si>
  <si>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</si>
  <si>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</si>
  <si>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</si>
  <si>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</si>
  <si>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</si>
  <si>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</si>
  <si>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</si>
  <si>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</si>
  <si>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</si>
  <si>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</si>
  <si>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</si>
  <si>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</si>
  <si>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</si>
  <si>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</si>
  <si>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</si>
  <si>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</si>
  <si>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</si>
  <si>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</si>
  <si>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</si>
  <si>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</si>
  <si>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</si>
  <si>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</si>
  <si>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</si>
  <si>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</si>
  <si>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</si>
  <si>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</si>
  <si>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</si>
  <si>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</si>
  <si>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</si>
  <si>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</si>
  <si>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</si>
  <si>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</si>
  <si>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</si>
  <si>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</si>
  <si>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</si>
  <si>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</si>
  <si>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</si>
  <si>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</si>
  <si>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</si>
  <si>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</si>
  <si>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</si>
  <si>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</si>
  <si>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</si>
  <si>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</si>
  <si>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</si>
  <si>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</si>
  <si>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</si>
  <si>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</si>
  <si>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</si>
  <si>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</si>
  <si>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</si>
  <si>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</si>
  <si>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</si>
  <si>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</si>
  <si>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</si>
  <si>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</si>
  <si>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</si>
  <si>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</si>
  <si>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</si>
  <si>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</si>
  <si>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</si>
  <si>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</si>
  <si>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</si>
  <si>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</si>
  <si>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</si>
  <si>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</si>
  <si>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</si>
  <si>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</si>
  <si>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</si>
  <si>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</si>
  <si>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</si>
  <si>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</si>
  <si>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</si>
  <si>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</si>
  <si>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</si>
  <si>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</si>
  <si>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</si>
  <si>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</si>
  <si>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</si>
  <si>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</si>
  <si>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</si>
  <si>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</si>
  <si>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</si>
  <si>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</si>
  <si>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</si>
  <si>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</si>
  <si>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</si>
  <si>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</si>
  <si>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</si>
  <si>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</si>
  <si>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</si>
  <si>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</si>
  <si>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</si>
  <si>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</si>
  <si>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</si>
  <si>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</si>
  <si>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</si>
  <si>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</si>
  <si>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</si>
  <si>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</si>
  <si>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</si>
  <si>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</si>
  <si>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</si>
  <si>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</si>
  <si>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</si>
  <si>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</si>
  <si>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</si>
  <si>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</si>
  <si>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</si>
  <si>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</si>
  <si>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</si>
  <si>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</si>
  <si>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</si>
  <si>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</si>
  <si>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</si>
  <si>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</si>
  <si>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</si>
  <si>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</si>
  <si>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</si>
  <si>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</si>
  <si>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</si>
  <si>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</si>
  <si>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</si>
  <si>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</si>
  <si>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</si>
  <si>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</si>
  <si>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</si>
  <si>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</si>
  <si>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</si>
  <si>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</si>
  <si>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</si>
  <si>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</si>
  <si>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</si>
  <si>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</si>
  <si>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</si>
  <si>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</si>
  <si>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</si>
  <si>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</si>
  <si>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</si>
  <si>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</si>
  <si>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</si>
  <si>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</si>
  <si>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</si>
  <si>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</si>
  <si>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</si>
  <si>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</si>
  <si>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</si>
  <si>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</si>
  <si>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</si>
  <si>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</si>
  <si>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</si>
  <si>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</si>
  <si>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</si>
  <si>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</si>
  <si>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</si>
  <si>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</si>
  <si>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</si>
  <si>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</si>
  <si>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</si>
  <si>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</si>
  <si>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</si>
  <si>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</si>
  <si>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</si>
  <si>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</si>
  <si>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</si>
  <si>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</si>
  <si>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</si>
  <si>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</si>
  <si>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</si>
  <si>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</si>
  <si>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</si>
  <si>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</si>
  <si>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</si>
  <si>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</si>
  <si>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</si>
  <si>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</si>
  <si>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</si>
  <si>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</si>
  <si>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</si>
  <si>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</si>
  <si>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</si>
  <si>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</si>
  <si>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</si>
  <si>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</si>
  <si>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</si>
  <si>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</si>
  <si>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</si>
  <si>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</si>
  <si>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</si>
  <si>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</si>
  <si>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</si>
  <si>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</si>
  <si>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</si>
  <si>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</si>
  <si>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</si>
  <si>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</si>
  <si>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</si>
  <si>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</si>
  <si>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</si>
  <si>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</si>
  <si>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</si>
  <si>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</si>
  <si>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</si>
  <si>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</si>
  <si>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</si>
  <si>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</si>
  <si>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</si>
  <si>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</si>
  <si>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</si>
  <si>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</si>
  <si>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</si>
  <si>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</si>
  <si>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</si>
  <si>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</si>
  <si>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</si>
  <si>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</si>
  <si>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</si>
  <si>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</si>
  <si>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</si>
  <si>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</si>
  <si>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</si>
  <si>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</si>
  <si>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</si>
  <si>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</si>
  <si>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</si>
  <si>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</si>
  <si>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</si>
  <si>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</si>
  <si>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</si>
  <si>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</si>
  <si>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</si>
  <si>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</si>
  <si>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</si>
  <si>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</si>
  <si>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</si>
  <si>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</si>
  <si>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</si>
  <si>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</si>
  <si>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</si>
  <si>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</si>
  <si>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</si>
  <si>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</si>
  <si>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</si>
  <si>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</si>
  <si>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</si>
  <si>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</si>
  <si>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</si>
  <si>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</si>
  <si>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</si>
  <si>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</si>
  <si>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</si>
  <si>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</si>
  <si>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</si>
  <si>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</si>
  <si>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</si>
  <si>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</si>
  <si>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</si>
  <si>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</si>
  <si>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</si>
  <si>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</si>
  <si>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</si>
  <si>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</si>
  <si>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</si>
  <si>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</si>
  <si>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</si>
  <si>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</si>
  <si>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</si>
  <si>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</si>
  <si>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</si>
  <si>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</si>
  <si>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</si>
  <si>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</si>
  <si>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</si>
  <si>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</si>
  <si>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</si>
  <si>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</si>
  <si>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</si>
  <si>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</si>
  <si>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</si>
  <si>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</si>
  <si>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</si>
  <si>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</si>
  <si>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</si>
  <si>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</si>
  <si>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</si>
  <si>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</si>
  <si>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</si>
  <si>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</si>
  <si>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</si>
  <si>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</si>
  <si>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</si>
  <si>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</si>
  <si>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</si>
  <si>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</si>
  <si>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</si>
  <si>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</si>
  <si>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</si>
  <si>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</si>
  <si>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</si>
  <si>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</si>
  <si>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</si>
  <si>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</si>
  <si>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</si>
  <si>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</si>
  <si>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</si>
  <si>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</si>
  <si>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</si>
  <si>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</si>
  <si>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</si>
  <si>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</si>
  <si>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</si>
  <si>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</si>
  <si>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</si>
  <si>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</si>
  <si>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</si>
  <si>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</si>
  <si>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</si>
  <si>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</si>
  <si>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</si>
  <si>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</si>
  <si>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</si>
  <si>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</si>
  <si>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</si>
  <si>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</si>
  <si>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</si>
  <si>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</si>
  <si>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</si>
  <si>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</si>
  <si>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</si>
  <si>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</si>
  <si>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</si>
  <si>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</si>
  <si>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</si>
  <si>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</si>
  <si>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</si>
  <si>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</si>
  <si>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</si>
  <si>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</si>
  <si>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</si>
  <si>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</si>
  <si>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</si>
  <si>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</si>
  <si>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</si>
  <si>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</si>
  <si>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</si>
  <si>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</si>
  <si>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</si>
  <si>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</si>
  <si>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</si>
  <si>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</si>
  <si>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</si>
  <si>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</si>
  <si>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</si>
  <si>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</si>
  <si>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</si>
  <si>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</si>
  <si>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</si>
  <si>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</si>
  <si>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</si>
  <si>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</si>
  <si>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</si>
  <si>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</si>
  <si>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</si>
  <si>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</si>
  <si>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</si>
  <si>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</si>
  <si>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</si>
  <si>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</si>
  <si>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</si>
  <si>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</si>
  <si>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</si>
  <si>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</si>
  <si>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</si>
  <si>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</si>
  <si>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</si>
  <si>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</si>
  <si>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</si>
  <si>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</si>
  <si>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</si>
  <si>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</si>
  <si>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</si>
  <si>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</si>
  <si>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</si>
  <si>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</si>
  <si>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</si>
  <si>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</si>
  <si>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</si>
  <si>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</si>
  <si>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</si>
  <si>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</si>
  <si>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</si>
  <si>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</si>
  <si>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</si>
  <si>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</si>
  <si>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</si>
  <si>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</si>
  <si>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</si>
  <si>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</si>
  <si>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</si>
  <si>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</si>
  <si>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</si>
  <si>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</si>
  <si>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</si>
  <si>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</si>
  <si>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</si>
  <si>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</si>
  <si>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</si>
  <si>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</si>
  <si>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</si>
  <si>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</si>
  <si>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</si>
  <si>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</si>
  <si>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</si>
  <si>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</si>
  <si>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</si>
  <si>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</si>
  <si>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</si>
  <si>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</si>
  <si>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</si>
  <si>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</si>
  <si>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</si>
  <si>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</si>
  <si>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</si>
  <si>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</si>
  <si>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</si>
  <si>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</si>
  <si>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</si>
  <si>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</si>
  <si>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</si>
  <si>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</si>
  <si>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</si>
  <si>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</si>
  <si>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</si>
  <si>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</si>
  <si>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</si>
  <si>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</si>
  <si>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</si>
  <si>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</si>
  <si>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</si>
  <si>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</si>
  <si>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</si>
  <si>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</si>
  <si>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</si>
  <si>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</si>
  <si>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</si>
  <si>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</si>
  <si>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</si>
  <si>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</si>
  <si>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</si>
  <si>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</si>
  <si>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</si>
  <si>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</si>
  <si>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</si>
  <si>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</si>
  <si>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</si>
  <si>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</si>
  <si>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</si>
  <si>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</si>
  <si>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</si>
  <si>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</si>
  <si>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</si>
  <si>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</si>
  <si>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</si>
  <si>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</si>
  <si>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</si>
  <si>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</si>
  <si>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</si>
  <si>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</si>
  <si>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</si>
  <si>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</si>
  <si>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</si>
  <si>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</si>
  <si>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</si>
  <si>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</si>
  <si>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</si>
  <si>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</si>
  <si>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</si>
  <si>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</si>
  <si>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</si>
  <si>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</si>
  <si>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</si>
  <si>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</si>
  <si>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</si>
  <si>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</si>
  <si>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</si>
  <si>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</si>
  <si>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</si>
  <si>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</si>
  <si>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</si>
  <si>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</si>
  <si>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</si>
  <si>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</si>
  <si>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</si>
  <si>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</si>
  <si>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</si>
  <si>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</si>
  <si>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</si>
  <si>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</si>
  <si>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</si>
  <si>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</si>
  <si>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</si>
  <si>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</si>
  <si>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</si>
  <si>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</si>
  <si>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</si>
  <si>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</si>
  <si>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</si>
  <si>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</si>
  <si>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</si>
  <si>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</si>
  <si>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</si>
  <si>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</si>
  <si>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</si>
  <si>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</si>
  <si>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</si>
  <si>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</si>
  <si>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</si>
  <si>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</si>
  <si>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</si>
  <si>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</si>
  <si>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</si>
  <si>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</si>
  <si>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</si>
  <si>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</si>
  <si>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</si>
  <si>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</si>
  <si>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</si>
  <si>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</si>
  <si>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</si>
  <si>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</si>
  <si>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</si>
  <si>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</si>
  <si>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</si>
  <si>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</si>
  <si>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</si>
  <si>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</si>
  <si>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</si>
  <si>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</si>
  <si>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</si>
  <si>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</si>
  <si>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</si>
  <si>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</si>
  <si>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</si>
  <si>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</si>
  <si>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</si>
  <si>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</si>
  <si>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</si>
  <si>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</si>
  <si>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</si>
  <si>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</si>
  <si>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</si>
  <si>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</si>
  <si>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</si>
  <si>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</si>
  <si>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</si>
  <si>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</si>
  <si>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</si>
  <si>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</si>
  <si>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</si>
  <si>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</si>
  <si>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</si>
  <si>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</si>
  <si>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</si>
  <si>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</si>
  <si>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</si>
  <si>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</si>
  <si>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</si>
  <si>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</si>
  <si>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</si>
  <si>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</si>
  <si>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</si>
  <si>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</si>
  <si>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</si>
  <si>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</si>
  <si>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</si>
  <si>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</si>
  <si>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</si>
  <si>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</si>
  <si>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</si>
  <si>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</si>
  <si>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</si>
  <si>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</si>
  <si>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</si>
  <si>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</si>
  <si>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</si>
  <si>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</si>
  <si>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</si>
  <si>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</si>
  <si>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</si>
  <si>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</si>
  <si>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</si>
  <si>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</si>
  <si>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</si>
  <si>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</si>
  <si>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</si>
  <si>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</si>
  <si>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</si>
  <si>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</si>
  <si>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</si>
  <si>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</si>
  <si>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</si>
  <si>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</si>
  <si>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</si>
  <si>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</si>
  <si>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</si>
  <si>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</si>
  <si>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</si>
  <si>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</si>
  <si>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</si>
  <si>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</si>
  <si>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</si>
  <si>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</si>
  <si>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</si>
  <si>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</si>
  <si>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</si>
  <si>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</si>
  <si>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</si>
  <si>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</si>
  <si>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</si>
  <si>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</si>
  <si>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</si>
  <si>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</si>
  <si>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</si>
  <si>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</si>
  <si>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</si>
  <si>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</si>
  <si>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</si>
  <si>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</si>
  <si>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</si>
  <si>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</si>
  <si>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</si>
  <si>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</si>
  <si>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</si>
  <si>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</si>
  <si>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</si>
  <si>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</si>
  <si>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</si>
  <si>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</si>
  <si>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</si>
  <si>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</si>
  <si>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</si>
  <si>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</si>
  <si>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</si>
  <si>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</si>
  <si>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</si>
  <si>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</si>
  <si>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</si>
  <si>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</si>
  <si>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</si>
  <si>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</si>
  <si>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</si>
  <si>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</si>
  <si>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</si>
  <si>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</si>
  <si>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</si>
  <si>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</si>
  <si>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</si>
  <si>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</si>
  <si>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</si>
  <si>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</si>
  <si>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</si>
  <si>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</si>
  <si>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</si>
  <si>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</si>
  <si>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</si>
  <si>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</si>
  <si>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</si>
  <si>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</si>
  <si>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</si>
  <si>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</si>
  <si>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</si>
  <si>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</si>
  <si>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</si>
  <si>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</si>
  <si>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</si>
  <si>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</si>
  <si>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</si>
  <si>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</si>
  <si>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</si>
  <si>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</si>
  <si>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</si>
  <si>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</si>
  <si>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</si>
  <si>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</si>
  <si>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</si>
  <si>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</si>
  <si>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</si>
  <si>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</si>
  <si>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</si>
  <si>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</si>
  <si>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</si>
  <si>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</si>
  <si>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</si>
  <si>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</si>
  <si>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</si>
  <si>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</si>
  <si>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</si>
  <si>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</si>
  <si>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</si>
  <si>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</si>
  <si>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</si>
  <si>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</si>
  <si>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</si>
  <si>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</si>
  <si>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</si>
  <si>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</si>
  <si>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</si>
  <si>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</si>
  <si>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</si>
  <si>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</si>
  <si>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</si>
  <si>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</si>
  <si>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</si>
  <si>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</si>
  <si>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</si>
  <si>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</si>
  <si>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</si>
  <si>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</si>
  <si>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</si>
  <si>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</si>
  <si>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</si>
  <si>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</si>
  <si>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</si>
  <si>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</si>
  <si>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</si>
  <si>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</si>
  <si>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</si>
  <si>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</si>
  <si>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</si>
  <si>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</si>
  <si>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</si>
  <si>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</si>
  <si>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</si>
  <si>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</si>
  <si>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</si>
  <si>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</si>
  <si>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</si>
  <si>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</si>
  <si>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</si>
  <si>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</si>
  <si>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</si>
  <si>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</si>
  <si>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</si>
  <si>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</si>
  <si>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</si>
  <si>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</si>
  <si>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</si>
  <si>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</si>
  <si>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</si>
  <si>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</si>
  <si>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</si>
  <si>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</si>
  <si>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</si>
  <si>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</si>
  <si>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</si>
  <si>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</si>
  <si>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</si>
  <si>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</si>
  <si>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</si>
  <si>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</si>
  <si>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</si>
  <si>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</si>
  <si>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</si>
  <si>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</si>
  <si>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</si>
  <si>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</si>
  <si>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</si>
  <si>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</si>
  <si>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</si>
  <si>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</si>
  <si>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</si>
  <si>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</si>
  <si>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</si>
  <si>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</si>
  <si>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</si>
  <si>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</si>
  <si>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</si>
  <si>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</si>
  <si>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</si>
  <si>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</si>
  <si>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</si>
  <si>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</si>
  <si>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</si>
  <si>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</si>
  <si>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</si>
  <si>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</si>
  <si>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</si>
  <si>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</si>
  <si>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</si>
  <si>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</si>
  <si>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</si>
  <si>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</si>
  <si>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</si>
  <si>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</si>
  <si>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</si>
  <si>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</si>
  <si>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</si>
  <si>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</si>
  <si>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</si>
  <si>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</si>
  <si>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</si>
  <si>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</si>
  <si>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</si>
  <si>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</si>
  <si>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</si>
  <si>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</si>
  <si>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</si>
  <si>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</si>
  <si>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</si>
  <si>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</si>
  <si>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</si>
  <si>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</si>
  <si>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</si>
  <si>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</si>
  <si>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</si>
  <si>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</si>
  <si>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</si>
  <si>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</si>
  <si>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</si>
  <si>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</si>
  <si>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</si>
  <si>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</si>
  <si>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</si>
  <si>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</si>
  <si>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</si>
  <si>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</si>
  <si>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</si>
  <si>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</si>
  <si>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</si>
  <si>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</si>
  <si>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</si>
  <si>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</si>
  <si>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</si>
  <si>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</si>
  <si>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</si>
  <si>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</si>
  <si>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</si>
  <si>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</si>
  <si>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</si>
  <si>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</si>
  <si>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</si>
  <si>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</si>
  <si>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</si>
  <si>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</si>
  <si>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</si>
  <si>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</si>
  <si>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</si>
  <si>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</si>
  <si>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</si>
  <si>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</si>
  <si>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</si>
  <si>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</si>
  <si>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</si>
  <si>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</si>
  <si>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</si>
  <si>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</si>
  <si>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</si>
  <si>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</si>
  <si>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</si>
  <si>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</si>
  <si>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</si>
  <si>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</si>
  <si>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</si>
  <si>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</si>
  <si>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</si>
  <si>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</si>
  <si>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</si>
  <si>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</si>
  <si>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</si>
  <si>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</si>
  <si>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</si>
  <si>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</si>
  <si>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</si>
  <si>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</si>
  <si>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</si>
  <si>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</si>
  <si>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</si>
  <si>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</si>
  <si>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</si>
  <si>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</si>
  <si>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</si>
  <si>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</si>
  <si>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</si>
  <si>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</si>
  <si>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</si>
  <si>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</si>
  <si>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</si>
  <si>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</si>
  <si>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</si>
  <si>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</si>
  <si>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</si>
  <si>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</si>
  <si>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</si>
  <si>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</si>
  <si>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</si>
  <si>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</si>
  <si>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</si>
  <si>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</si>
  <si>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</si>
  <si>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</si>
  <si>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</si>
  <si>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</si>
  <si>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</si>
  <si>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</si>
  <si>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</si>
  <si>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</si>
  <si>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</si>
  <si>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</si>
  <si>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</si>
  <si>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</si>
  <si>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</si>
  <si>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</si>
  <si>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</si>
  <si>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</si>
  <si>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</si>
  <si>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</si>
  <si>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</si>
  <si>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</si>
  <si>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</si>
  <si>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</si>
  <si>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</si>
  <si>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</si>
  <si>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</si>
  <si>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</si>
  <si>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</si>
  <si>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</si>
  <si>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</si>
  <si>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</si>
  <si>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</si>
  <si>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</si>
  <si>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</si>
  <si>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</si>
  <si>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</si>
  <si>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</si>
  <si>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</si>
  <si>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</si>
  <si>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</si>
  <si>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</si>
  <si>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</si>
  <si>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</si>
  <si>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</si>
  <si>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</si>
  <si>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</si>
  <si>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</si>
  <si>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</si>
  <si>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</si>
  <si>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</si>
  <si>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</si>
  <si>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</si>
  <si>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</si>
  <si>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</si>
  <si>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</si>
  <si>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</si>
  <si>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</si>
  <si>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</si>
  <si>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</si>
  <si>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</si>
  <si>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</si>
  <si>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</si>
  <si>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</si>
  <si>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</si>
  <si>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</si>
  <si>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</si>
  <si>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</si>
  <si>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</si>
  <si>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</si>
  <si>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</si>
  <si>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</si>
  <si>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</si>
  <si>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</si>
  <si>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</si>
  <si>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</si>
  <si>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</si>
  <si>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</si>
  <si>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</si>
  <si>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</si>
  <si>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</si>
  <si>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</si>
  <si>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</si>
  <si>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</si>
  <si>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</si>
  <si>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</si>
  <si>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</si>
  <si>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</si>
  <si>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</si>
  <si>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</si>
  <si>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</si>
  <si>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</si>
  <si>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</si>
  <si>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</si>
  <si>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</si>
  <si>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</si>
  <si>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</si>
  <si>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</si>
  <si>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</si>
  <si>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</si>
  <si>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</si>
  <si>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</si>
  <si>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</si>
  <si>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</si>
  <si>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</si>
  <si>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</si>
  <si>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</si>
  <si>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</si>
  <si>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</si>
  <si>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</si>
  <si>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</si>
  <si>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</si>
  <si>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</si>
  <si>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</si>
  <si>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</si>
  <si>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</si>
  <si>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</si>
  <si>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</si>
  <si>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</si>
  <si>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</si>
  <si>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</si>
  <si>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</si>
  <si>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</si>
  <si>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</si>
  <si>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</si>
  <si>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</si>
  <si>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</si>
  <si>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</si>
  <si>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</si>
  <si>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</si>
  <si>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</si>
  <si>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</si>
  <si>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</si>
  <si>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</si>
  <si>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</si>
  <si>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</si>
  <si>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</si>
  <si>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</si>
  <si>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</si>
  <si>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</si>
  <si>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</si>
  <si>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</si>
  <si>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</si>
  <si>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</si>
  <si>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</si>
  <si>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</si>
  <si>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</si>
  <si>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</si>
  <si>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</si>
  <si>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</si>
  <si>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</si>
  <si>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</si>
  <si>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</si>
  <si>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</si>
  <si>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</si>
  <si>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</si>
  <si>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</si>
  <si>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</si>
  <si>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</si>
  <si>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</si>
  <si>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</si>
  <si>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</si>
  <si>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</si>
  <si>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</si>
  <si>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</si>
  <si>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</si>
  <si>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</si>
  <si>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</si>
  <si>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</si>
  <si>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</si>
  <si>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</si>
  <si>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</si>
  <si>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</si>
  <si>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</si>
  <si>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</si>
  <si>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</si>
  <si>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</si>
  <si>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</si>
  <si>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</si>
  <si>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</si>
  <si>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</si>
  <si>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</si>
  <si>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</si>
  <si>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</si>
  <si>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</si>
  <si>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</si>
  <si>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</si>
  <si>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</si>
  <si>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</si>
  <si>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</si>
  <si>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</si>
  <si>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</si>
  <si>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</si>
  <si>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</si>
  <si>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</si>
  <si>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</si>
  <si>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</si>
  <si>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</si>
  <si>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</si>
  <si>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</si>
  <si>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</si>
  <si>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</si>
  <si>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</si>
  <si>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</si>
  <si>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</si>
  <si>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</si>
  <si>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</si>
  <si>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</si>
  <si>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</si>
  <si>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</si>
  <si>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</si>
  <si>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</si>
  <si>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</si>
  <si>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</si>
  <si>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</si>
  <si>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</si>
  <si>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</si>
  <si>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</si>
  <si>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</si>
  <si>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</si>
  <si>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</si>
  <si>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</si>
  <si>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</si>
  <si>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</si>
  <si>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</si>
  <si>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</si>
  <si>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</si>
  <si>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</si>
  <si>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</si>
  <si>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</si>
  <si>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</si>
  <si>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</si>
  <si>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</si>
  <si>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</si>
  <si>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</si>
  <si>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</si>
  <si>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</si>
  <si>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</si>
  <si>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</si>
  <si>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</si>
  <si>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</si>
  <si>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</si>
  <si>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</si>
  <si>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</si>
  <si>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</si>
  <si>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</si>
  <si>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</si>
  <si>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</si>
  <si>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</si>
  <si>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</si>
  <si>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</si>
  <si>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</si>
  <si>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</si>
  <si>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</si>
  <si>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</si>
  <si>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</si>
  <si>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</si>
  <si>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</si>
  <si>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</si>
  <si>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</si>
  <si>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</si>
  <si>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</si>
  <si>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</si>
  <si>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</si>
  <si>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</si>
  <si>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</si>
  <si>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</si>
  <si>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</si>
  <si>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</si>
  <si>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</si>
  <si>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</si>
  <si>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</si>
  <si>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</si>
  <si>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</si>
  <si>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</si>
  <si>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</si>
  <si>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</si>
  <si>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</si>
  <si>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</si>
  <si>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</si>
  <si>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</si>
  <si>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</si>
  <si>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</si>
  <si>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</si>
  <si>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</si>
  <si>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</si>
  <si>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</si>
  <si>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</si>
  <si>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</si>
  <si>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</si>
  <si>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</si>
  <si>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</si>
  <si>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</si>
  <si>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</si>
  <si>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</si>
  <si>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</si>
  <si>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</si>
  <si>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</si>
  <si>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</si>
  <si>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</si>
  <si>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</si>
  <si>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</si>
  <si>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</si>
  <si>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</si>
  <si>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</si>
  <si>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</si>
  <si>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</si>
  <si>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</si>
  <si>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</si>
  <si>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</si>
  <si>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</si>
  <si>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</si>
  <si>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</si>
  <si>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</si>
  <si>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</si>
  <si>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</si>
  <si>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</si>
  <si>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</si>
  <si>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</si>
  <si>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</si>
  <si>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</si>
  <si>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</si>
  <si>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</si>
  <si>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</si>
  <si>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</si>
  <si>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</si>
  <si>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</si>
  <si>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</si>
  <si>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</si>
  <si>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</si>
  <si>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</si>
  <si>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</si>
  <si>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</si>
  <si>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</si>
  <si>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</si>
  <si>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</si>
  <si>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</si>
  <si>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</si>
  <si>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</si>
  <si>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</si>
  <si>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</si>
  <si>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</si>
  <si>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</si>
  <si>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</si>
  <si>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</si>
  <si>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</si>
  <si>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</si>
  <si>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</si>
  <si>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</si>
  <si>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</si>
  <si>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</si>
  <si>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</si>
  <si>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</si>
  <si>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</si>
  <si>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</si>
  <si>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</si>
  <si>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</si>
  <si>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</si>
  <si>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</si>
  <si>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</si>
  <si>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</si>
  <si>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</si>
  <si>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</si>
  <si>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</si>
  <si>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</si>
  <si>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</si>
  <si>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</si>
  <si>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</si>
  <si>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</si>
  <si>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</si>
  <si>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</si>
  <si>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</si>
  <si>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</si>
  <si>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</si>
  <si>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</si>
  <si>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</si>
  <si>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</si>
  <si>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</si>
  <si>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</si>
  <si>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</si>
  <si>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</si>
  <si>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</si>
  <si>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</si>
  <si>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</si>
  <si>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</si>
  <si>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</si>
  <si>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</si>
  <si>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</si>
  <si>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</si>
  <si>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</si>
  <si>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</si>
  <si>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</si>
  <si>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</si>
  <si>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</si>
  <si>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</si>
  <si>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</si>
  <si>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</si>
  <si>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</si>
  <si>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</si>
  <si>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</si>
  <si>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</si>
  <si>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</si>
  <si>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</si>
  <si>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</si>
  <si>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</si>
  <si>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</si>
  <si>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</si>
  <si>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</si>
  <si>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</si>
  <si>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</si>
  <si>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</si>
  <si>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</si>
  <si>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</si>
  <si>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</si>
  <si>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</si>
  <si>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</si>
  <si>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</si>
  <si>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</si>
  <si>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</si>
  <si>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</si>
  <si>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</si>
  <si>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</si>
  <si>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</si>
  <si>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</si>
  <si>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</si>
  <si>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</si>
  <si>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</si>
  <si>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</si>
  <si>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</si>
  <si>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</si>
  <si>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</si>
  <si>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</si>
  <si>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</si>
  <si>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</si>
  <si>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</si>
  <si>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</si>
  <si>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</si>
  <si>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</si>
  <si>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</si>
  <si>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</si>
  <si>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</si>
  <si>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</si>
  <si>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</si>
  <si>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</si>
  <si>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</si>
  <si>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</si>
  <si>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</si>
  <si>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</si>
  <si>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</si>
  <si>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</si>
  <si>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</si>
  <si>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</si>
  <si>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</si>
  <si>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</si>
  <si>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</si>
  <si>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</si>
  <si>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</si>
  <si>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</si>
  <si>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</si>
  <si>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</si>
  <si>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</si>
  <si>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</si>
  <si>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</si>
  <si>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</si>
  <si>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</si>
  <si>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</si>
  <si>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</si>
  <si>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</si>
  <si>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</si>
  <si>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</si>
  <si>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</si>
  <si>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</si>
  <si>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</si>
  <si>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</si>
  <si>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</si>
  <si>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</si>
  <si>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</si>
  <si>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</si>
  <si>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</si>
  <si>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</si>
  <si>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</si>
  <si>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</si>
  <si>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</si>
  <si>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</si>
  <si>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</si>
  <si>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</si>
  <si>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</si>
  <si>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</si>
  <si>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</si>
  <si>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</si>
  <si>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</si>
  <si>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</si>
  <si>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</si>
  <si>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</si>
  <si>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</si>
  <si>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</si>
  <si>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</si>
  <si>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</si>
  <si>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</si>
  <si>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</si>
  <si>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</si>
  <si>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</si>
  <si>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</si>
  <si>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</si>
  <si>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</si>
  <si>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</si>
  <si>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</si>
  <si>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</si>
  <si>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</si>
  <si>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</si>
  <si>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</si>
  <si>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</si>
  <si>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</si>
  <si>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</si>
  <si>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</si>
  <si>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</si>
  <si>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</si>
  <si>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</si>
  <si>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</si>
  <si>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</si>
  <si>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</si>
  <si>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</si>
  <si>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</si>
  <si>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</si>
  <si>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</si>
  <si>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</si>
  <si>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</si>
  <si>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</si>
  <si>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</si>
  <si>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</si>
  <si>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</si>
  <si>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</si>
  <si>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</si>
  <si>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</si>
  <si>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</si>
  <si>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</si>
  <si>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</si>
  <si>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</si>
  <si>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</si>
  <si>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</si>
  <si>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</si>
  <si>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</si>
  <si>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</si>
  <si>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</si>
  <si>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</si>
  <si>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</si>
  <si>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</si>
  <si>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</si>
  <si>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</si>
  <si>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</si>
  <si>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</si>
  <si>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</si>
  <si>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</si>
  <si>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</si>
  <si>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</si>
  <si>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</si>
  <si>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</si>
  <si>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</si>
  <si>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</si>
  <si>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</si>
  <si>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</si>
  <si>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</si>
  <si>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</si>
  <si>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</si>
  <si>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</si>
  <si>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</si>
  <si>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</si>
  <si>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</si>
  <si>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</si>
  <si>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</si>
  <si>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</si>
  <si>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</si>
  <si>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</si>
  <si>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</si>
  <si>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</si>
  <si>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</si>
  <si>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</si>
  <si>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</si>
  <si>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</si>
  <si>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</si>
  <si>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</si>
  <si>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</si>
  <si>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</si>
  <si>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</si>
  <si>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</si>
  <si>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</si>
  <si>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</si>
  <si>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</si>
  <si>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</si>
  <si>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</si>
  <si>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</si>
  <si>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</si>
  <si>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</si>
  <si>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</si>
  <si>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</si>
  <si>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</si>
  <si>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</si>
  <si>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</si>
  <si>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</si>
  <si>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</si>
  <si>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</si>
  <si>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</si>
  <si>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</si>
  <si>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</si>
  <si>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</si>
  <si>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</si>
  <si>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</si>
  <si>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</si>
  <si>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</si>
  <si>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</si>
  <si>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</si>
  <si>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</si>
  <si>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</si>
  <si>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</si>
  <si>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</si>
  <si>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</si>
  <si>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</si>
  <si>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</si>
  <si>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</si>
  <si>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</si>
  <si>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</si>
  <si>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</si>
  <si>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</si>
  <si>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</si>
  <si>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</si>
  <si>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</si>
  <si>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</si>
  <si>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</si>
  <si>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</si>
  <si>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</si>
  <si>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</si>
  <si>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</si>
  <si>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</si>
  <si>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</si>
  <si>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</si>
  <si>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</si>
  <si>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</si>
  <si>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</si>
  <si>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</si>
  <si>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</si>
  <si>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</si>
  <si>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</si>
  <si>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</si>
  <si>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</si>
  <si>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</si>
  <si>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</si>
  <si>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</si>
  <si>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</si>
  <si>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</si>
  <si>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</si>
  <si>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</si>
  <si>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</si>
  <si>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</si>
  <si>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</si>
  <si>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</si>
  <si>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</si>
  <si>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</si>
  <si>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</si>
  <si>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</si>
  <si>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</si>
  <si>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</si>
  <si>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</si>
  <si>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</si>
  <si>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</si>
  <si>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</si>
  <si>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</si>
  <si>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</si>
  <si>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</si>
  <si>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</si>
  <si>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</si>
  <si>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</si>
  <si>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</si>
  <si>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</si>
  <si>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</si>
  <si>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</si>
  <si>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</si>
  <si>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</si>
  <si>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</si>
  <si>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</si>
  <si>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</si>
  <si>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</si>
  <si>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</si>
  <si>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</si>
  <si>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</si>
  <si>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</si>
  <si>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</si>
  <si>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</si>
  <si>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</si>
  <si>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</si>
  <si>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</si>
  <si>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</si>
  <si>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</si>
  <si>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</si>
  <si>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</si>
  <si>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</si>
  <si>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</si>
  <si>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</si>
  <si>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</si>
  <si>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</si>
  <si>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</si>
  <si>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</si>
  <si>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</si>
  <si>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</si>
  <si>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</si>
  <si>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</si>
  <si>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</si>
  <si>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</si>
  <si>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</si>
  <si>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</si>
  <si>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</si>
  <si>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</si>
  <si>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</si>
  <si>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</si>
  <si>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</si>
  <si>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</si>
  <si>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</si>
  <si>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</si>
  <si>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</si>
  <si>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</si>
  <si>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</si>
  <si>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</si>
  <si>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</si>
  <si>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</si>
  <si>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</si>
  <si>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</si>
  <si>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</si>
  <si>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</si>
  <si>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</si>
  <si>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</si>
  <si>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</si>
  <si>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</si>
  <si>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</si>
  <si>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</si>
  <si>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</si>
  <si>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</si>
  <si>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</si>
  <si>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</si>
  <si>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</si>
  <si>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</si>
  <si>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</si>
  <si>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</si>
  <si>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</si>
  <si>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</si>
  <si>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</si>
  <si>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</si>
  <si>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</si>
  <si>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</si>
  <si>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</si>
  <si>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</si>
  <si>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</si>
  <si>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</si>
  <si>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</si>
  <si>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</si>
  <si>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</si>
  <si>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</si>
  <si>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</si>
  <si>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</si>
  <si>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</si>
  <si>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</si>
  <si>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</si>
  <si>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</si>
  <si>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</si>
  <si>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</si>
  <si>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</si>
  <si>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</si>
  <si>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</si>
  <si>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</si>
  <si>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</si>
  <si>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</si>
  <si>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</si>
  <si>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</si>
  <si>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</si>
  <si>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</si>
  <si>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</si>
  <si>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</si>
  <si>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</si>
  <si>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</si>
  <si>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</si>
  <si>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</si>
  <si>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</si>
  <si>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</si>
  <si>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</si>
  <si>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</si>
  <si>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</si>
  <si>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</si>
  <si>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</si>
  <si>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</si>
  <si>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</si>
  <si>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</si>
  <si>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</si>
  <si>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</si>
  <si>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</si>
  <si>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</si>
  <si>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</si>
  <si>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</si>
  <si>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</si>
  <si>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</si>
  <si>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</si>
  <si>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</si>
  <si>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</si>
  <si>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</si>
  <si>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</si>
  <si>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</si>
  <si>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</si>
  <si>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</si>
  <si>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</si>
  <si>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</si>
  <si>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</si>
  <si>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</si>
  <si>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</si>
  <si>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</si>
  <si>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</si>
  <si>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</si>
  <si>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</si>
  <si>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</si>
  <si>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</si>
  <si>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</si>
  <si>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</si>
  <si>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</si>
  <si>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</si>
  <si>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</si>
  <si>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</si>
  <si>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</si>
  <si>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</si>
  <si>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</si>
  <si>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</si>
  <si>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</si>
  <si>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</si>
  <si>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</si>
  <si>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</si>
  <si>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</si>
  <si>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</si>
  <si>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</si>
  <si>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</si>
  <si>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</si>
  <si>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</si>
  <si>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</si>
  <si>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</si>
  <si>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</si>
  <si>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</si>
  <si>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</si>
  <si>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</si>
  <si>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</si>
  <si>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</si>
  <si>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</si>
  <si>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</si>
  <si>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</si>
  <si>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</si>
  <si>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</si>
  <si>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</si>
  <si>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</si>
  <si>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</si>
  <si>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</si>
  <si>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</si>
  <si>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</si>
  <si>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</si>
  <si>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</si>
  <si>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</si>
  <si>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</si>
  <si>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</si>
  <si>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</si>
  <si>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</si>
  <si>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</si>
  <si>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</si>
  <si>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</si>
  <si>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</si>
  <si>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</si>
  <si>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</si>
  <si>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</si>
  <si>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</si>
  <si>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</si>
  <si>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</si>
  <si>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</si>
  <si>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</si>
  <si>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</si>
  <si>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</si>
  <si>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</si>
  <si>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</si>
  <si>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</si>
  <si>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</si>
  <si>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</si>
  <si>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</si>
  <si>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</si>
  <si>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</si>
  <si>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</si>
  <si>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</si>
  <si>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</si>
  <si>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</si>
  <si>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</si>
  <si>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</si>
  <si>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</si>
  <si>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</si>
  <si>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</si>
  <si>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</si>
  <si>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</si>
  <si>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</si>
  <si>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</si>
  <si>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</si>
  <si>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</si>
  <si>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</si>
  <si>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</si>
  <si>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</si>
  <si>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</si>
  <si>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</si>
  <si>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</si>
  <si>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</si>
  <si>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</si>
  <si>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</si>
  <si>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</si>
  <si>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</si>
  <si>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</si>
  <si>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</si>
  <si>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</si>
  <si>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</si>
  <si>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</si>
  <si>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</si>
  <si>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</si>
  <si>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</si>
  <si>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</si>
  <si>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</si>
  <si>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</si>
  <si>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</si>
  <si>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</si>
  <si>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</si>
  <si>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</si>
  <si>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</si>
  <si>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</si>
  <si>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</si>
  <si>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</si>
  <si>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</si>
  <si>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</si>
  <si>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</si>
  <si>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</si>
  <si>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</si>
  <si>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</si>
  <si>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</si>
  <si>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</si>
  <si>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</si>
  <si>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</si>
  <si>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</si>
  <si>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</si>
  <si>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</si>
  <si>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</si>
  <si>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</si>
  <si>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</si>
  <si>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</si>
  <si>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</si>
  <si>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</si>
  <si>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</si>
  <si>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</si>
  <si>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</si>
  <si>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</si>
  <si>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</si>
  <si>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</si>
  <si>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</si>
  <si>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</si>
  <si>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</si>
  <si>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</si>
  <si>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</si>
  <si>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</si>
  <si>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</si>
  <si>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</si>
  <si>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</si>
  <si>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</si>
  <si>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</si>
  <si>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</si>
  <si>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</si>
  <si>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</si>
  <si>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</si>
  <si>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</si>
  <si>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</si>
  <si>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</si>
  <si>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</si>
  <si>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</si>
  <si>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</si>
  <si>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</si>
  <si>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</si>
  <si>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</si>
  <si>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</si>
  <si>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</si>
  <si>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</si>
  <si>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</si>
  <si>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</si>
  <si>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</si>
  <si>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</si>
  <si>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</si>
  <si>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</si>
  <si>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</si>
  <si>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</si>
  <si>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</si>
  <si>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</si>
  <si>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</si>
  <si>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</si>
  <si>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</si>
  <si>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</si>
  <si>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</si>
  <si>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</si>
  <si>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</si>
  <si>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</si>
  <si>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</si>
  <si>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</si>
  <si>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</si>
  <si>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</si>
  <si>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</si>
  <si>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</si>
  <si>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</si>
  <si>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</si>
  <si>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</si>
  <si>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</si>
  <si>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</si>
  <si>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</si>
  <si>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</si>
  <si>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</si>
  <si>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</si>
  <si>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</si>
  <si>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</si>
  <si>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</si>
  <si>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</si>
  <si>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</si>
  <si>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</si>
  <si>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</si>
  <si>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</si>
  <si>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</si>
  <si>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</si>
  <si>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</si>
  <si>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</si>
  <si>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</si>
  <si>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</si>
  <si>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</si>
  <si>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</si>
  <si>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</si>
  <si>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</si>
  <si>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</si>
  <si>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</si>
  <si>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</si>
  <si>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</si>
  <si>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</si>
  <si>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</si>
  <si>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</si>
  <si>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</si>
  <si>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</si>
  <si>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</si>
  <si>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</si>
  <si>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</si>
  <si>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</si>
  <si>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</si>
  <si>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</si>
  <si>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</si>
  <si>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</si>
  <si>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</si>
  <si>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</si>
  <si>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</si>
  <si>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</si>
  <si>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</si>
  <si>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</si>
  <si>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</si>
  <si>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</si>
  <si>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</si>
  <si>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</si>
  <si>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</si>
  <si>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</si>
  <si>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</si>
  <si>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</si>
  <si>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</si>
  <si>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</si>
  <si>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</si>
  <si>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</si>
  <si>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</si>
  <si>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</si>
  <si>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</si>
  <si>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</si>
  <si>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</si>
  <si>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</si>
  <si>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</si>
  <si>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</si>
  <si>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</si>
  <si>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</si>
  <si>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</si>
  <si>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</si>
  <si>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</si>
  <si>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</si>
  <si>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</si>
  <si>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</si>
  <si>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</si>
  <si>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</si>
  <si>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</si>
  <si>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</si>
  <si>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</si>
  <si>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</si>
  <si>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</si>
  <si>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</si>
  <si>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</si>
  <si>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</si>
  <si>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</si>
  <si>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</si>
  <si>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</si>
  <si>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</si>
  <si>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</si>
  <si>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</si>
  <si>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</si>
  <si>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</si>
  <si>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</si>
  <si>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</si>
  <si>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</si>
  <si>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</si>
  <si>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</si>
  <si>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</si>
  <si>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</si>
  <si>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</si>
  <si>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</si>
  <si>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</si>
  <si>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</si>
  <si>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</si>
  <si>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</si>
  <si>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</si>
  <si>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</si>
  <si>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</si>
  <si>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</si>
  <si>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</si>
  <si>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</si>
  <si>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</si>
  <si>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</si>
  <si>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</si>
  <si>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</si>
  <si>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</si>
  <si>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</si>
  <si>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</si>
  <si>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</si>
  <si>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</si>
  <si>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</si>
  <si>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</si>
  <si>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</si>
  <si>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</si>
  <si>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</si>
  <si>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</si>
  <si>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</si>
  <si>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</si>
  <si>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</si>
  <si>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</si>
  <si>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</si>
  <si>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</si>
  <si>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</si>
  <si>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</si>
  <si>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</si>
  <si>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</si>
  <si>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</si>
  <si>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</si>
  <si>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</si>
  <si>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</si>
  <si>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</si>
  <si>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</si>
  <si>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</si>
  <si>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</si>
  <si>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</si>
  <si>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</si>
  <si>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</si>
  <si>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</si>
  <si>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</si>
  <si>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</si>
  <si>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</si>
  <si>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</si>
  <si>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</si>
  <si>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</si>
  <si>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</si>
  <si>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</si>
  <si>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</si>
  <si>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</si>
  <si>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</si>
  <si>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</si>
  <si>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</si>
  <si>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</si>
  <si>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</si>
  <si>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</si>
  <si>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</si>
  <si>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</si>
  <si>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</si>
  <si>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</si>
  <si>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</si>
  <si>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</si>
  <si>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</si>
  <si>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</si>
  <si>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</si>
  <si>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</si>
  <si>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</si>
  <si>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</si>
  <si>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</si>
  <si>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</si>
  <si>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</si>
  <si>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</si>
  <si>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</si>
  <si>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</si>
  <si>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</si>
  <si>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</si>
  <si>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</si>
  <si>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</si>
  <si>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</si>
  <si>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</si>
  <si>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</si>
  <si>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</si>
  <si>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</si>
  <si>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</si>
  <si>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</si>
  <si>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</si>
  <si>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</si>
  <si>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</si>
  <si>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</si>
  <si>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</si>
  <si>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</si>
  <si>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</si>
  <si>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</si>
  <si>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</si>
  <si>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</si>
  <si>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</si>
  <si>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</si>
  <si>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</si>
  <si>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</si>
  <si>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</si>
  <si>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</si>
  <si>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</si>
  <si>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</si>
  <si>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</si>
  <si>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</si>
  <si>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</si>
  <si>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</si>
  <si>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</si>
  <si>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</si>
  <si>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</si>
  <si>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</si>
  <si>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</si>
  <si>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</si>
  <si>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</si>
  <si>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</si>
  <si>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</si>
  <si>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</si>
  <si>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</si>
  <si>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</si>
  <si>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</si>
  <si>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</si>
  <si>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</si>
  <si>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</si>
  <si>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</si>
  <si>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</si>
  <si>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</si>
  <si>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</si>
  <si>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</si>
  <si>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</si>
  <si>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</si>
  <si>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</si>
  <si>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</si>
  <si>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</si>
  <si>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</si>
  <si>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</si>
  <si>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</si>
  <si>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</si>
  <si>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</si>
  <si>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</si>
  <si>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</si>
  <si>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</si>
  <si>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</si>
  <si>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</si>
  <si>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</si>
  <si>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</si>
  <si>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</si>
  <si>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</si>
  <si>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</si>
  <si>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</si>
  <si>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</si>
  <si>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</si>
  <si>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</si>
  <si>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</si>
  <si>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</si>
  <si>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</si>
  <si>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</si>
  <si>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</si>
  <si>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</si>
  <si>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</si>
  <si>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</si>
  <si>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</si>
  <si>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</si>
  <si>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</si>
  <si>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</si>
  <si>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</si>
  <si>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</si>
  <si>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</si>
  <si>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</si>
  <si>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</si>
  <si>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</si>
  <si>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</si>
  <si>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</si>
  <si>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</si>
  <si>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</si>
  <si>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</si>
  <si>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</si>
  <si>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</si>
  <si>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</si>
  <si>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</si>
  <si>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</si>
  <si>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</si>
  <si>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</si>
  <si>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</si>
  <si>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</si>
  <si>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</si>
  <si>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</si>
  <si>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</si>
  <si>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</si>
  <si>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</si>
  <si>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</si>
  <si>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</si>
  <si>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</si>
  <si>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</si>
  <si>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</si>
  <si>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</si>
  <si>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</si>
  <si>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</si>
  <si>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</si>
  <si>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</si>
  <si>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</si>
  <si>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</si>
  <si>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</si>
  <si>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</si>
  <si>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</si>
  <si>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</si>
  <si>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</si>
  <si>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</si>
  <si>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</si>
  <si>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</si>
  <si>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</si>
  <si>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</si>
  <si>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</si>
  <si>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</si>
  <si>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</si>
  <si>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</si>
  <si>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</si>
  <si>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</si>
  <si>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</si>
  <si>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</si>
  <si>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</si>
  <si>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</si>
  <si>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</si>
  <si>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</si>
  <si>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</si>
  <si>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</si>
  <si>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</si>
  <si>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</si>
  <si>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</si>
  <si>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</si>
  <si>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</si>
  <si>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</si>
  <si>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</si>
  <si>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</si>
  <si>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</si>
  <si>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</si>
  <si>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</si>
  <si>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</si>
  <si>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</si>
  <si>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</si>
  <si>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</si>
  <si>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</si>
  <si>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</si>
  <si>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</si>
  <si>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</si>
  <si>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</si>
  <si>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</si>
  <si>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</si>
  <si>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</si>
  <si>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</si>
  <si>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</si>
  <si>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</si>
  <si>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</si>
  <si>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</si>
  <si>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</si>
  <si>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</si>
  <si>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</si>
  <si>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</si>
  <si>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</si>
  <si>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</si>
  <si>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</si>
  <si>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</si>
  <si>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</si>
  <si>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</si>
  <si>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</si>
  <si>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</si>
  <si>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</si>
  <si>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</si>
  <si>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</si>
  <si>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</si>
  <si>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</si>
  <si>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</si>
  <si>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</si>
  <si>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</si>
  <si>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</si>
  <si>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</si>
  <si>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</si>
  <si>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</si>
  <si>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</si>
  <si>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</si>
  <si>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</si>
  <si>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</si>
  <si>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</si>
  <si>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</si>
  <si>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</si>
  <si>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</si>
  <si>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</si>
  <si>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</si>
  <si>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</si>
  <si>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</si>
  <si>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</si>
  <si>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</si>
  <si>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</si>
  <si>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</si>
  <si>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</si>
  <si>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</si>
  <si>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</si>
  <si>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</si>
  <si>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</si>
  <si>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</si>
  <si>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</si>
  <si>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</si>
  <si>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</si>
  <si>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</si>
  <si>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</si>
  <si>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</si>
  <si>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</si>
  <si>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</si>
  <si>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</si>
  <si>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</si>
  <si>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</si>
  <si>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</si>
  <si>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</si>
  <si>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</si>
  <si>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</si>
  <si>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</si>
  <si>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</si>
  <si>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</si>
  <si>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</si>
  <si>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</si>
  <si>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</si>
  <si>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</si>
  <si>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</si>
  <si>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</si>
  <si>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</si>
  <si>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</si>
  <si>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</si>
  <si>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</si>
  <si>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</si>
  <si>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</si>
  <si>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</si>
  <si>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</si>
  <si>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</si>
  <si>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</si>
  <si>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</si>
  <si>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</si>
  <si>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</si>
  <si>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</si>
  <si>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</si>
  <si>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</si>
  <si>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</si>
  <si>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</si>
  <si>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</si>
  <si>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</si>
  <si>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</si>
  <si>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</si>
  <si>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</si>
  <si>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</si>
  <si>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</si>
  <si>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</si>
  <si>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</si>
  <si>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</si>
  <si>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</si>
  <si>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</si>
  <si>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</si>
  <si>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</si>
  <si>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</si>
  <si>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</si>
  <si>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</si>
  <si>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</si>
  <si>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</si>
  <si>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</si>
  <si>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</si>
  <si>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</si>
  <si>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</si>
  <si>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</si>
  <si>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</si>
  <si>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</si>
  <si>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</si>
  <si>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</si>
  <si>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</si>
  <si>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</si>
  <si>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</si>
  <si>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</si>
  <si>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</si>
  <si>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</si>
  <si>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</si>
  <si>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</si>
  <si>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</si>
  <si>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</si>
  <si>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</si>
  <si>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</si>
  <si>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</si>
  <si>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</si>
  <si>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</si>
  <si>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</si>
  <si>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</si>
  <si>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</si>
  <si>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</si>
  <si>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</si>
  <si>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</si>
  <si>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</si>
  <si>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</si>
  <si>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</si>
  <si>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</si>
  <si>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</si>
  <si>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</si>
  <si>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</si>
  <si>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</si>
  <si>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</si>
  <si>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</si>
  <si>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</si>
  <si>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</si>
  <si>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</si>
  <si>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</si>
  <si>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</si>
  <si>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</si>
  <si>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</si>
  <si>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</si>
  <si>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</si>
  <si>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</si>
  <si>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</si>
  <si>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</si>
  <si>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</si>
  <si>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</si>
  <si>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</si>
  <si>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</si>
  <si>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</si>
  <si>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</si>
  <si>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</si>
  <si>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</si>
  <si>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</si>
  <si>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</si>
  <si>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</si>
  <si>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</si>
  <si>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</si>
  <si>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</si>
  <si>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</si>
  <si>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</si>
  <si>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</si>
  <si>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</si>
  <si>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</si>
  <si>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</si>
  <si>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</si>
  <si>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</si>
  <si>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</si>
  <si>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</si>
  <si>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</si>
  <si>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</si>
  <si>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</si>
  <si>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</si>
  <si>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</si>
  <si>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</si>
  <si>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</si>
  <si>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</si>
  <si>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</si>
  <si>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</si>
  <si>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</si>
  <si>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</si>
  <si>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</si>
  <si>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</si>
  <si>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</si>
  <si>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</si>
  <si>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</si>
  <si>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</si>
  <si>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</si>
  <si>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</si>
  <si>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</si>
  <si>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</si>
  <si>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</si>
  <si>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</si>
  <si>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</si>
  <si>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</si>
  <si>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</si>
  <si>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</si>
  <si>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</si>
  <si>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</si>
  <si>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</si>
  <si>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</si>
  <si>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</si>
  <si>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</si>
  <si>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</si>
  <si>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</si>
  <si>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</si>
  <si>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</si>
  <si>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</si>
  <si>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</si>
  <si>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</si>
  <si>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</si>
  <si>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</si>
  <si>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</si>
  <si>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</si>
  <si>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</si>
  <si>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</si>
  <si>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</si>
  <si>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</si>
  <si>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</si>
  <si>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</si>
  <si>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</si>
  <si>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</si>
  <si>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</si>
  <si>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</si>
  <si>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</si>
  <si>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</si>
  <si>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</si>
  <si>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</si>
  <si>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</si>
  <si>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</si>
  <si>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</si>
  <si>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</si>
  <si>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</si>
  <si>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</si>
  <si>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</si>
  <si>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</si>
  <si>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</si>
  <si>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</si>
  <si>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</si>
  <si>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</si>
  <si>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</si>
  <si>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</si>
  <si>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</si>
  <si>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</si>
  <si>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</si>
  <si>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</si>
  <si>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</si>
  <si>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</si>
  <si>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</si>
  <si>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</si>
  <si>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</si>
  <si>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</si>
  <si>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</si>
  <si>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</si>
  <si>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</si>
  <si>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</si>
  <si>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</si>
  <si>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</si>
  <si>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</si>
  <si>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</si>
  <si>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</si>
  <si>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</si>
  <si>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</si>
  <si>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</si>
  <si>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</si>
  <si>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</si>
  <si>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</si>
  <si>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</si>
  <si>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</si>
  <si>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</si>
  <si>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</si>
  <si>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</si>
  <si>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</si>
  <si>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</si>
  <si>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</si>
  <si>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</si>
  <si>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</si>
  <si>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</si>
  <si>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</si>
  <si>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</si>
  <si>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</si>
  <si>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</si>
  <si>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</si>
  <si>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</si>
  <si>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</si>
  <si>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</si>
  <si>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</si>
  <si>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</si>
  <si>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</si>
  <si>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</si>
  <si>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</si>
  <si>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</si>
  <si>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</si>
  <si>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</si>
  <si>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</si>
  <si>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</si>
  <si>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</si>
  <si>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</si>
  <si>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</si>
  <si>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</si>
  <si>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</si>
  <si>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</si>
  <si>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</si>
  <si>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</si>
  <si>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</si>
  <si>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</si>
  <si>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</si>
  <si>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</si>
  <si>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</si>
  <si>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</si>
  <si>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</si>
  <si>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</si>
  <si>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</si>
  <si>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</si>
  <si>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</si>
  <si>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</si>
  <si>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</si>
  <si>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</si>
  <si>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</si>
  <si>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</si>
  <si>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</si>
  <si>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</si>
  <si>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</si>
  <si>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</si>
  <si>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</si>
  <si>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</si>
  <si>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</si>
  <si>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</si>
  <si>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</si>
  <si>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</si>
  <si>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</si>
  <si>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</si>
  <si>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</si>
  <si>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</si>
  <si>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</si>
  <si>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</si>
  <si>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</si>
  <si>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</si>
  <si>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</si>
  <si>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</si>
  <si>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</si>
  <si>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</si>
  <si>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</si>
  <si>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</si>
  <si>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</si>
  <si>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</si>
  <si>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</si>
  <si>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</si>
  <si>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</si>
  <si>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</si>
  <si>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</si>
  <si>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</si>
  <si>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</si>
  <si>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</si>
  <si>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</si>
  <si>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</si>
  <si>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</si>
  <si>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</si>
  <si>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</si>
  <si>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</si>
  <si>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</si>
  <si>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</si>
  <si>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</si>
  <si>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</si>
  <si>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</si>
  <si>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</si>
  <si>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</si>
  <si>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</si>
  <si>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</si>
  <si>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</si>
  <si>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</si>
  <si>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</si>
  <si>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</si>
  <si>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</si>
  <si>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</si>
  <si>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</si>
  <si>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</si>
  <si>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</si>
  <si>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</si>
  <si>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</si>
  <si>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</si>
  <si>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</si>
  <si>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</si>
  <si>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</si>
  <si>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</si>
  <si>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</si>
  <si>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</si>
  <si>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</si>
  <si>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</si>
  <si>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</si>
  <si>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</si>
  <si>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</si>
  <si>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</si>
  <si>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</si>
  <si>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</si>
  <si>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</si>
  <si>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</si>
  <si>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</si>
  <si>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</si>
  <si>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</si>
  <si>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</si>
  <si>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</si>
  <si>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</si>
  <si>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</si>
  <si>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</si>
  <si>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</si>
  <si>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</si>
  <si>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</si>
  <si>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</si>
  <si>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</si>
  <si>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</si>
  <si>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</si>
  <si>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</si>
  <si>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</si>
  <si>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</si>
  <si>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</si>
  <si>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</si>
  <si>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</si>
  <si>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</si>
  <si>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</si>
  <si>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</si>
  <si>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</si>
  <si>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</si>
  <si>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</si>
  <si>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</si>
  <si>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</si>
  <si>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</si>
  <si>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</si>
  <si>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</si>
  <si>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</si>
  <si>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</si>
  <si>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</si>
  <si>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</si>
  <si>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</si>
  <si>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</si>
  <si>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</si>
  <si>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</si>
  <si>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</si>
  <si>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</si>
  <si>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</si>
  <si>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</si>
  <si>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</si>
  <si>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</si>
  <si>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</si>
  <si>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</si>
  <si>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</si>
  <si>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</si>
  <si>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</si>
  <si>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</si>
  <si>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</si>
  <si>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</si>
  <si>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</si>
  <si>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</si>
  <si>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</si>
  <si>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</si>
  <si>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</si>
  <si>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</si>
  <si>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</si>
  <si>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</si>
  <si>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</si>
  <si>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</si>
  <si>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</si>
  <si>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</si>
  <si>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</si>
  <si>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</si>
  <si>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</si>
  <si>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</si>
  <si>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</si>
  <si>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</si>
  <si>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</si>
  <si>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</si>
  <si>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</si>
  <si>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</si>
  <si>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</si>
  <si>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</si>
  <si>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</si>
  <si>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</si>
  <si>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</si>
  <si>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</si>
  <si>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</si>
  <si>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</si>
  <si>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</si>
  <si>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</si>
  <si>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</si>
  <si>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</si>
  <si>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</si>
  <si>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</si>
  <si>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</si>
  <si>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</si>
  <si>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</si>
  <si>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</si>
  <si>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</si>
  <si>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</si>
  <si>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</si>
  <si>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</si>
  <si>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</si>
  <si>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</si>
  <si>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</si>
  <si>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</si>
  <si>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</si>
  <si>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</si>
  <si>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</si>
  <si>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</si>
  <si>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</si>
  <si>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</si>
  <si>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</si>
  <si>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</si>
  <si>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</si>
  <si>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</si>
  <si>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</si>
  <si>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</si>
  <si>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</si>
  <si>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</si>
  <si>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</si>
  <si>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</si>
  <si>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</si>
  <si>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</si>
  <si>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</si>
  <si>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</si>
  <si>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</si>
  <si>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</si>
  <si>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</si>
  <si>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</si>
  <si>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</si>
  <si>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</si>
  <si>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</si>
  <si>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</si>
  <si>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</si>
  <si>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</si>
  <si>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</si>
  <si>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</si>
  <si>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</si>
  <si>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</si>
  <si>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</si>
  <si>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</si>
  <si>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</si>
  <si>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</si>
  <si>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</si>
  <si>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</si>
  <si>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</si>
  <si>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</si>
  <si>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</si>
  <si>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</si>
  <si>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</si>
  <si>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</si>
  <si>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</si>
  <si>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</si>
  <si>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</si>
  <si>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</si>
  <si>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</si>
  <si>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</si>
  <si>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</si>
  <si>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</si>
  <si>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</si>
  <si>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</si>
  <si>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</si>
  <si>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</si>
  <si>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</si>
  <si>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</si>
  <si>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</si>
  <si>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</si>
  <si>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</si>
  <si>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</si>
  <si>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</si>
  <si>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</si>
  <si>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</si>
  <si>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</si>
  <si>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</si>
  <si>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</si>
  <si>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</si>
  <si>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</si>
  <si>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</si>
  <si>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</si>
  <si>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</si>
  <si>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</si>
  <si>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</si>
  <si>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</si>
  <si>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</si>
  <si>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</si>
  <si>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</si>
  <si>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</si>
  <si>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</si>
  <si>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</si>
  <si>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</si>
  <si>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</si>
  <si>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</si>
  <si>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</si>
  <si>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</si>
  <si>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</si>
  <si>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</si>
  <si>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</si>
  <si>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</si>
  <si>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</si>
  <si>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</si>
  <si>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</si>
  <si>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</si>
  <si>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</si>
  <si>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</si>
  <si>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</si>
  <si>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</si>
  <si>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</si>
  <si>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</si>
  <si>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</si>
  <si>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</si>
  <si>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</si>
  <si>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</si>
  <si>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</si>
  <si>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</si>
  <si>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</si>
  <si>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</si>
  <si>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</si>
  <si>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</si>
  <si>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</si>
  <si>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</si>
  <si>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</si>
  <si>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</si>
  <si>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</si>
  <si>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</si>
  <si>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</si>
  <si>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</si>
  <si>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</si>
  <si>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</si>
  <si>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</si>
  <si>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</si>
  <si>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</si>
  <si>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</si>
  <si>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</si>
  <si>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</si>
  <si>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</si>
  <si>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</si>
  <si>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</si>
  <si>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</si>
  <si>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</si>
  <si>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</si>
  <si>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</si>
  <si>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</si>
  <si>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</si>
  <si>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</si>
  <si>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</si>
  <si>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</si>
  <si>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</si>
  <si>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</si>
  <si>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</si>
  <si>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</si>
  <si>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</si>
  <si>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</si>
  <si>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</si>
  <si>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</si>
  <si>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</si>
  <si>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</si>
  <si>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</si>
  <si>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</si>
  <si>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</si>
  <si>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</si>
  <si>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</si>
  <si>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</si>
  <si>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</si>
  <si>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</si>
  <si>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</si>
  <si>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</si>
  <si>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</si>
  <si>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</si>
  <si>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</si>
  <si>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</si>
  <si>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</si>
  <si>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</si>
  <si>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</si>
  <si>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</si>
  <si>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</si>
  <si>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</si>
  <si>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</si>
  <si>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</si>
  <si>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</si>
  <si>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</si>
  <si>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</si>
  <si>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</si>
  <si>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</si>
  <si>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</si>
  <si>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</si>
  <si>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</si>
  <si>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</si>
  <si>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</si>
  <si>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</si>
  <si>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</si>
  <si>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</si>
  <si>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</si>
  <si>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</si>
  <si>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</si>
  <si>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</si>
  <si>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</si>
  <si>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</si>
  <si>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</si>
  <si>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</si>
  <si>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</si>
  <si>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</si>
  <si>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</si>
  <si>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</si>
  <si>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</si>
  <si>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</si>
  <si>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</si>
  <si>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</si>
  <si>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</si>
  <si>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</si>
  <si>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</si>
  <si>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</si>
  <si>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</si>
  <si>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</si>
  <si>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</si>
  <si>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</si>
  <si>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</si>
  <si>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</si>
  <si>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</si>
  <si>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</si>
  <si>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</si>
  <si>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</si>
  <si>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</si>
  <si>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</si>
  <si>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</si>
  <si>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</si>
  <si>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</si>
  <si>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</si>
  <si>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</si>
  <si>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</si>
  <si>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</si>
  <si>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</si>
  <si>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</si>
  <si>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</si>
  <si>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</si>
  <si>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</si>
  <si>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</si>
  <si>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</si>
  <si>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</si>
  <si>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</si>
  <si>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</si>
  <si>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</si>
  <si>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</si>
  <si>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</si>
  <si>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</si>
  <si>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</si>
  <si>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</si>
  <si>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</si>
  <si>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</si>
  <si>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</si>
  <si>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</si>
  <si>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</si>
  <si>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</si>
  <si>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</si>
  <si>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</si>
  <si>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</si>
  <si>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</si>
  <si>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</si>
  <si>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</si>
  <si>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</si>
  <si>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</si>
  <si>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</si>
  <si>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</si>
  <si>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</si>
  <si>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</si>
  <si>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</si>
  <si>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</si>
  <si>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</si>
  <si>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</si>
  <si>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</si>
  <si>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</si>
  <si>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</si>
  <si>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</si>
  <si>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</si>
  <si>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</si>
  <si>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</si>
  <si>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</si>
  <si>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</si>
  <si>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</si>
  <si>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</si>
  <si>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</si>
  <si>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</si>
  <si>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</si>
  <si>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</si>
  <si>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</si>
  <si>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</si>
  <si>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</si>
  <si>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</si>
  <si>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</si>
  <si>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</si>
  <si>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</si>
  <si>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</si>
  <si>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</si>
  <si>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</si>
  <si>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</si>
  <si>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</si>
  <si>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</si>
  <si>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</si>
  <si>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</si>
  <si>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</si>
  <si>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</si>
  <si>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</si>
  <si>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</si>
  <si>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</si>
  <si>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</si>
  <si>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</si>
  <si>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</si>
  <si>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</si>
  <si>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</si>
  <si>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</si>
  <si>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</si>
  <si>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</si>
  <si>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</si>
  <si>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</si>
  <si>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</si>
  <si>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</si>
  <si>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</si>
  <si>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</si>
  <si>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</si>
  <si>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</si>
  <si>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</si>
  <si>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</si>
  <si>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</si>
  <si>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</si>
  <si>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</si>
  <si>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</si>
  <si>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</si>
  <si>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</si>
  <si>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</si>
  <si>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</si>
  <si>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</si>
  <si>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</si>
  <si>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</si>
  <si>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</si>
  <si>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</si>
  <si>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</si>
  <si>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</si>
  <si>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</si>
  <si>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</si>
  <si>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</si>
  <si>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</si>
  <si>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</si>
  <si>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</si>
  <si>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</si>
  <si>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</si>
  <si>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</si>
  <si>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</si>
  <si>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</si>
  <si>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</si>
  <si>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</si>
  <si>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</si>
  <si>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</si>
  <si>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</si>
  <si>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</si>
  <si>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</si>
  <si>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</si>
  <si>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</si>
  <si>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</si>
  <si>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</si>
  <si>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</si>
  <si>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</si>
  <si>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</si>
  <si>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</si>
  <si>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</si>
  <si>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</si>
  <si>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</si>
  <si>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</si>
  <si>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</si>
  <si>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</si>
  <si>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</si>
  <si>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</si>
  <si>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</si>
  <si>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</si>
  <si>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</si>
  <si>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</si>
  <si>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</si>
  <si>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</si>
  <si>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</si>
  <si>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</si>
  <si>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</si>
  <si>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</si>
  <si>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</si>
  <si>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</si>
  <si>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</si>
  <si>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</si>
  <si>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</si>
  <si>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</si>
  <si>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</si>
  <si>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</si>
  <si>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</si>
  <si>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</si>
  <si>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</si>
  <si>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</si>
  <si>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</si>
  <si>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</si>
  <si>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</si>
  <si>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</si>
  <si>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</si>
  <si>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</si>
  <si>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</si>
  <si>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</si>
  <si>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</si>
  <si>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</si>
  <si>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</si>
  <si>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</si>
  <si>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</si>
  <si>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</si>
  <si>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</si>
  <si>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</si>
  <si>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</si>
  <si>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</si>
  <si>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</si>
  <si>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</si>
  <si>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</si>
  <si>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</si>
  <si>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</si>
  <si>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</si>
  <si>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</si>
  <si>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</si>
  <si>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</si>
  <si>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</si>
  <si>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</si>
  <si>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</si>
  <si>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</si>
  <si>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</si>
  <si>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</si>
  <si>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</si>
  <si>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</si>
  <si>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</si>
  <si>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</si>
  <si>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</si>
  <si>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</si>
  <si>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</si>
  <si>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</si>
  <si>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</si>
  <si>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</si>
  <si>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</si>
  <si>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</si>
  <si>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</si>
  <si>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</si>
  <si>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</si>
  <si>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</si>
  <si>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</si>
  <si>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</si>
  <si>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</si>
  <si>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</si>
  <si>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</si>
  <si>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</si>
  <si>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</si>
  <si>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</si>
  <si>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</si>
  <si>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</si>
  <si>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</si>
  <si>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</si>
  <si>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</si>
  <si>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</si>
  <si>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</si>
  <si>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</si>
  <si>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</si>
  <si>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</si>
  <si>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</si>
  <si>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</si>
  <si>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</si>
  <si>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</si>
  <si>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</si>
  <si>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</si>
  <si>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</si>
  <si>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</si>
  <si>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</si>
  <si>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</si>
  <si>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</si>
  <si>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</si>
  <si>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</si>
  <si>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</si>
  <si>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</si>
  <si>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</si>
  <si>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</si>
  <si>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</si>
  <si>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</si>
  <si>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</si>
  <si>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</si>
  <si>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</si>
  <si>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</si>
  <si>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</si>
  <si>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</si>
  <si>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</si>
  <si>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</si>
  <si>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</si>
  <si>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</si>
  <si>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</si>
  <si>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</si>
  <si>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</si>
  <si>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</si>
  <si>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</si>
  <si>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</si>
  <si>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</si>
  <si>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</si>
  <si>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</si>
  <si>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</si>
  <si>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</si>
  <si>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</si>
  <si>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</si>
  <si>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</si>
  <si>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</si>
  <si>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</si>
  <si>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</si>
  <si>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</si>
  <si>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</si>
  <si>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</si>
  <si>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</si>
  <si>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</si>
  <si>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</si>
  <si>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</si>
  <si>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</si>
  <si>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</si>
  <si>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</si>
  <si>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</si>
  <si>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</si>
  <si>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</si>
  <si>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</si>
  <si>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</si>
  <si>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</si>
  <si>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</si>
  <si>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</si>
  <si>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</si>
  <si>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</si>
  <si>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</si>
  <si>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</si>
  <si>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</si>
  <si>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</si>
  <si>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</si>
  <si>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</si>
  <si>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</si>
  <si>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</si>
  <si>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</si>
  <si>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</si>
  <si>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</si>
  <si>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</si>
  <si>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</si>
  <si>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</si>
  <si>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</si>
  <si>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</si>
  <si>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</si>
  <si>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</si>
  <si>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</si>
  <si>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</si>
  <si>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</si>
  <si>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</si>
  <si>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</si>
  <si>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</si>
  <si>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</si>
  <si>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</si>
  <si>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</si>
  <si>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</si>
  <si>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</si>
  <si>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</si>
  <si>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</si>
  <si>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</si>
  <si>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</si>
  <si>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</si>
  <si>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</si>
  <si>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</si>
  <si>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</si>
  <si>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</si>
  <si>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</si>
  <si>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</si>
  <si>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</si>
  <si>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</si>
  <si>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</si>
  <si>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</si>
  <si>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</si>
  <si>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</si>
  <si>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</si>
  <si>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</si>
  <si>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</si>
  <si>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</si>
  <si>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</si>
  <si>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</si>
  <si>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</si>
  <si>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</si>
  <si>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</si>
  <si>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</si>
  <si>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</si>
  <si>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</si>
  <si>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</si>
  <si>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</si>
  <si>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</si>
  <si>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</si>
  <si>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</si>
  <si>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</si>
  <si>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</si>
  <si>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</si>
  <si>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</si>
  <si>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</si>
  <si>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</si>
  <si>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</si>
  <si>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</si>
  <si>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</si>
  <si>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</si>
  <si>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</si>
  <si>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</si>
  <si>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</si>
  <si>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</si>
  <si>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</si>
  <si>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</si>
  <si>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</si>
  <si>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</si>
  <si>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</si>
  <si>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</si>
  <si>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</si>
  <si>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</si>
  <si>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</si>
  <si>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</si>
  <si>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</si>
  <si>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</si>
  <si>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</si>
  <si>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</si>
  <si>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</si>
  <si>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</si>
  <si>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</si>
  <si>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</si>
  <si>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</si>
  <si>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</si>
  <si>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</si>
  <si>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</si>
  <si>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</si>
  <si>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</si>
  <si>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</si>
  <si>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</si>
  <si>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</si>
  <si>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</si>
  <si>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</si>
  <si>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</si>
  <si>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</si>
  <si>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</si>
  <si>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</si>
  <si>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</si>
  <si>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</si>
  <si>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</si>
  <si>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</si>
  <si>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</si>
  <si>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</si>
  <si>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</si>
  <si>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</si>
  <si>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</si>
  <si>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</si>
  <si>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</si>
  <si>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</si>
  <si>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</si>
  <si>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</si>
  <si>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</si>
  <si>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</si>
  <si>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</si>
  <si>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</si>
  <si>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</si>
  <si>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</si>
  <si>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</si>
  <si>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</si>
  <si>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</si>
  <si>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</si>
  <si>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</si>
  <si>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</si>
  <si>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</si>
  <si>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</si>
  <si>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</si>
  <si>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</si>
  <si>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</si>
  <si>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</si>
  <si>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</si>
  <si>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</si>
  <si>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</si>
  <si>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</si>
  <si>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</si>
  <si>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</si>
  <si>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</si>
  <si>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</si>
  <si>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</si>
  <si>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</si>
  <si>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</si>
  <si>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</si>
  <si>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</si>
  <si>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</si>
  <si>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</si>
  <si>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</si>
  <si>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</si>
  <si>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</si>
  <si>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</si>
  <si>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</si>
  <si>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</si>
  <si>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</si>
  <si>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</si>
  <si>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</si>
  <si>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</si>
  <si>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</si>
  <si>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</si>
  <si>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</si>
  <si>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</si>
  <si>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</si>
  <si>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</si>
  <si>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</si>
  <si>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</si>
  <si>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</si>
  <si>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</si>
  <si>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</si>
  <si>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</si>
  <si>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</si>
  <si>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</si>
  <si>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</si>
  <si>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</si>
  <si>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</si>
  <si>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</si>
  <si>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</si>
  <si>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</si>
  <si>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</si>
  <si>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</si>
  <si>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</si>
  <si>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</si>
  <si>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</si>
  <si>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</si>
  <si>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</si>
  <si>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</si>
  <si>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</si>
  <si>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</si>
  <si>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</si>
  <si>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</si>
  <si>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</si>
  <si>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</si>
  <si>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</si>
  <si>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</si>
  <si>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</si>
  <si>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</si>
  <si>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</si>
  <si>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</si>
  <si>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</si>
  <si>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</si>
  <si>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</si>
  <si>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</si>
  <si>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</si>
  <si>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</si>
  <si>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</si>
  <si>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</si>
  <si>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</si>
  <si>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</si>
  <si>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</si>
  <si>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</si>
  <si>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</si>
  <si>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</si>
  <si>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</si>
  <si>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</si>
  <si>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</si>
  <si>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</si>
  <si>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</si>
  <si>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</si>
  <si>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</si>
  <si>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</si>
  <si>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</si>
  <si>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</si>
  <si>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</si>
  <si>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</si>
  <si>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</si>
  <si>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</si>
  <si>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</si>
  <si>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</si>
  <si>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</si>
  <si>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</si>
  <si>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</si>
  <si>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</si>
  <si>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</si>
  <si>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</si>
  <si>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</si>
  <si>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</si>
  <si>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</si>
  <si>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</si>
  <si>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</si>
  <si>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</si>
  <si>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</si>
  <si>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</si>
  <si>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</si>
  <si>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</si>
  <si>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</si>
  <si>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</si>
  <si>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</si>
  <si>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</si>
  <si>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</si>
  <si>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</si>
  <si>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</si>
  <si>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</si>
  <si>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</si>
  <si>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</si>
  <si>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</si>
  <si>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</si>
  <si>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</si>
  <si>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</si>
  <si>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</si>
  <si>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</si>
  <si>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</si>
  <si>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</si>
  <si>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</si>
  <si>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</si>
  <si>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</si>
  <si>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</si>
  <si>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</si>
  <si>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</si>
  <si>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</si>
  <si>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</si>
  <si>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</si>
  <si>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</si>
  <si>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</si>
  <si>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</si>
  <si>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</si>
  <si>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</si>
  <si>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</si>
  <si>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</si>
  <si>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</si>
  <si>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</si>
  <si>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</si>
  <si>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</si>
  <si>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</si>
  <si>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</si>
  <si>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</si>
  <si>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</si>
  <si>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</si>
  <si>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</si>
  <si>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</si>
  <si>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</si>
  <si>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</si>
  <si>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</si>
  <si>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</si>
  <si>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</si>
  <si>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</si>
  <si>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</si>
  <si>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</si>
  <si>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</si>
  <si>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</si>
  <si>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</si>
  <si>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</si>
  <si>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</si>
  <si>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</si>
  <si>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</si>
  <si>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</si>
  <si>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</si>
  <si>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</si>
  <si>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</si>
  <si>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</si>
  <si>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</si>
  <si>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</si>
  <si>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</si>
  <si>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</si>
  <si>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</si>
  <si>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</si>
  <si>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</si>
  <si>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</si>
  <si>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</si>
  <si>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</si>
  <si>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</si>
  <si>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</si>
  <si>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</si>
  <si>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</si>
  <si>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</si>
  <si>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</si>
  <si>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</si>
  <si>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</si>
  <si>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</si>
  <si>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</si>
  <si>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</si>
  <si>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</si>
  <si>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</si>
  <si>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</si>
  <si>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</si>
  <si>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</si>
  <si>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</si>
  <si>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</si>
  <si>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</si>
  <si>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</si>
  <si>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</si>
  <si>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</si>
  <si>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</si>
  <si>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</si>
  <si>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</si>
  <si>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</si>
  <si>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</si>
  <si>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</si>
  <si>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</si>
  <si>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</si>
  <si>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</si>
  <si>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</si>
  <si>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</si>
  <si>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</si>
  <si>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</si>
  <si>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</si>
  <si>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</si>
  <si>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</si>
  <si>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</si>
  <si>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</si>
  <si>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</si>
  <si>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</si>
  <si>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</si>
  <si>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</si>
  <si>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</si>
  <si>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</si>
  <si>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</si>
  <si>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</si>
  <si>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</si>
  <si>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</si>
  <si>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</si>
  <si>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</si>
  <si>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</si>
  <si>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</si>
  <si>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</si>
  <si>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</si>
  <si>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</si>
  <si>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</si>
  <si>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</si>
  <si>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</si>
  <si>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</si>
  <si>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</si>
  <si>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</si>
  <si>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</si>
  <si>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</si>
  <si>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</si>
  <si>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</si>
  <si>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</si>
  <si>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</si>
  <si>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</si>
  <si>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</si>
  <si>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</si>
  <si>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</si>
  <si>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</si>
  <si>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</si>
  <si>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</si>
  <si>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</si>
  <si>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</si>
  <si>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</si>
  <si>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</si>
  <si>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</si>
  <si>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</si>
  <si>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</si>
  <si>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</si>
  <si>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</si>
  <si>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</si>
  <si>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</si>
  <si>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</si>
  <si>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</si>
  <si>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</si>
  <si>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</si>
  <si>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</si>
  <si>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</si>
  <si>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</si>
  <si>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</si>
  <si>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</si>
  <si>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</si>
  <si>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</si>
  <si>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</si>
  <si>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</si>
  <si>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</si>
  <si>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</si>
  <si>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</si>
  <si>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</si>
  <si>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</si>
  <si>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</si>
  <si>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</si>
  <si>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</si>
  <si>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</si>
  <si>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</si>
  <si>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</si>
  <si>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</si>
  <si>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</si>
  <si>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</si>
  <si>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</si>
  <si>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</si>
  <si>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</si>
  <si>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</si>
  <si>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</si>
  <si>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</si>
  <si>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</si>
  <si>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</si>
  <si>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</si>
  <si>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</si>
  <si>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</si>
  <si>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</si>
  <si>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</si>
  <si>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</si>
  <si>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</si>
  <si>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</si>
  <si>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</si>
  <si>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</si>
  <si>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</si>
  <si>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</si>
  <si>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</si>
  <si>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</si>
  <si>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</si>
  <si>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</si>
  <si>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</si>
  <si>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</si>
  <si>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</si>
  <si>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</si>
  <si>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</si>
  <si>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</si>
  <si>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</si>
  <si>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</si>
  <si>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</si>
  <si>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</si>
  <si>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</si>
  <si>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</si>
  <si>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</si>
  <si>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</si>
  <si>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</si>
  <si>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</si>
  <si>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</si>
  <si>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</si>
  <si>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</si>
  <si>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</si>
  <si>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</si>
  <si>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</si>
  <si>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</si>
  <si>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</si>
  <si>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</si>
  <si>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</si>
  <si>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</si>
  <si>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</si>
  <si>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</si>
  <si>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</si>
  <si>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</si>
  <si>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</si>
  <si>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</si>
  <si>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</si>
  <si>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</si>
  <si>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</si>
  <si>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</si>
  <si>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</si>
  <si>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</si>
  <si>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</si>
  <si>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</si>
  <si>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</si>
  <si>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</si>
  <si>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</si>
  <si>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</si>
  <si>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</si>
  <si>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</si>
  <si>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</si>
  <si>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</si>
  <si>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</si>
  <si>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</si>
  <si>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</si>
  <si>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</si>
  <si>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</si>
  <si>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</si>
  <si>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</si>
  <si>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</si>
  <si>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</si>
  <si>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</si>
  <si>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</si>
  <si>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</si>
  <si>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</si>
  <si>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</si>
  <si>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</si>
  <si>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</si>
  <si>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</si>
  <si>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</si>
  <si>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</si>
  <si>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</si>
  <si>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</si>
  <si>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</si>
  <si>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</si>
  <si>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</si>
  <si>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</si>
  <si>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</si>
  <si>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</si>
  <si>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</si>
  <si>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</si>
  <si>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</si>
  <si>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</si>
  <si>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</si>
  <si>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</si>
  <si>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</si>
  <si>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</si>
  <si>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</si>
  <si>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</si>
  <si>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</si>
  <si>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</si>
  <si>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</si>
  <si>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</si>
  <si>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</si>
  <si>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</si>
  <si>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</si>
  <si>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</si>
  <si>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</si>
  <si>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</si>
  <si>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</si>
  <si>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</si>
  <si>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</si>
  <si>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</si>
  <si>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</si>
  <si>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</si>
  <si>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</si>
  <si>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</si>
  <si>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</si>
  <si>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</si>
  <si>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</si>
  <si>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</si>
  <si>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</si>
  <si>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</si>
  <si>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</si>
  <si>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</si>
  <si>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</si>
  <si>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</si>
  <si>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</si>
  <si>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</si>
  <si>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</si>
  <si>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</si>
  <si>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</si>
  <si>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</si>
  <si>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</si>
  <si>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</si>
  <si>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</si>
  <si>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</si>
  <si>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</si>
  <si>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</si>
  <si>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</si>
  <si>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</si>
  <si>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</si>
  <si>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</si>
  <si>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</si>
  <si>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</si>
  <si>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</si>
  <si>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</si>
  <si>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</si>
  <si>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</si>
  <si>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</si>
  <si>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</si>
  <si>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</si>
  <si>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</si>
  <si>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</si>
  <si>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</si>
  <si>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</si>
  <si>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</si>
  <si>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</si>
  <si>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</si>
  <si>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</si>
  <si>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</si>
  <si>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</si>
  <si>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</si>
  <si>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</si>
  <si>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</si>
  <si>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</si>
  <si>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</si>
  <si>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</si>
  <si>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</si>
  <si>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</si>
  <si>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</si>
  <si>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</si>
  <si>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</si>
  <si>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</si>
  <si>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</si>
  <si>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</si>
  <si>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</si>
  <si>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</si>
  <si>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</si>
  <si>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</si>
  <si>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</si>
  <si>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</si>
  <si>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</si>
  <si>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</si>
  <si>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</si>
  <si>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</si>
  <si>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</si>
  <si>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</si>
  <si>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</si>
  <si>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</si>
  <si>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</si>
  <si>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</si>
  <si>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</si>
  <si>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</si>
  <si>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</si>
  <si>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</si>
  <si>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</si>
  <si>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</si>
  <si>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</si>
  <si>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</si>
  <si>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</si>
  <si>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</si>
  <si>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</si>
  <si>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</si>
  <si>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</si>
  <si>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</si>
  <si>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</si>
  <si>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</si>
  <si>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</si>
  <si>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</si>
  <si>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</si>
  <si>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</si>
  <si>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</si>
  <si>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</si>
  <si>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</si>
  <si>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</si>
  <si>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</si>
  <si>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</si>
  <si>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</si>
  <si>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</si>
  <si>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</si>
  <si>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</si>
  <si>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</si>
  <si>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</si>
  <si>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</si>
  <si>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</si>
  <si>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</si>
  <si>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</si>
  <si>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</si>
  <si>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</si>
  <si>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</si>
  <si>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</si>
  <si>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</si>
  <si>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</si>
  <si>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</si>
  <si>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</si>
  <si>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</si>
  <si>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</si>
  <si>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</si>
  <si>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</si>
  <si>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</si>
  <si>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</si>
  <si>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</si>
  <si>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</si>
  <si>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</si>
  <si>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</si>
  <si>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</si>
  <si>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</si>
  <si>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</si>
  <si>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</si>
  <si>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</si>
  <si>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</si>
  <si>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</si>
  <si>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</si>
  <si>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</si>
  <si>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</si>
  <si>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</si>
  <si>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</si>
  <si>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</si>
  <si>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</si>
  <si>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</si>
  <si>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</si>
  <si>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</si>
  <si>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</si>
  <si>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</si>
  <si>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</si>
  <si>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</si>
  <si>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</si>
  <si>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</si>
  <si>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</si>
  <si>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</si>
  <si>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</si>
  <si>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</si>
  <si>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</si>
  <si>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</si>
  <si>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</si>
  <si>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</si>
  <si>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</si>
  <si>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</si>
  <si>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</si>
  <si>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</si>
  <si>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</si>
  <si>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</si>
  <si>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</si>
  <si>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</si>
  <si>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</si>
  <si>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</si>
  <si>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</si>
  <si>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</si>
  <si>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</si>
  <si>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</si>
  <si>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</si>
  <si>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</si>
  <si>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</si>
  <si>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</si>
  <si>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</si>
  <si>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</si>
  <si>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</si>
  <si>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</si>
  <si>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</si>
  <si>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</si>
  <si>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</si>
  <si>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</si>
  <si>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</si>
  <si>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</si>
  <si>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</si>
  <si>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</si>
  <si>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</si>
  <si>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</si>
  <si>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</si>
  <si>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</si>
  <si>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</si>
  <si>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</si>
  <si>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</si>
  <si>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</si>
  <si>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</si>
  <si>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</si>
  <si>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</si>
  <si>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</si>
  <si>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</si>
  <si>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</si>
  <si>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</si>
  <si>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</si>
  <si>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</si>
  <si>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</si>
  <si>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</si>
  <si>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</si>
  <si>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</si>
  <si>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</si>
  <si>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</si>
  <si>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</si>
  <si>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</si>
  <si>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</si>
  <si>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</si>
  <si>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</si>
  <si>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</si>
  <si>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</si>
  <si>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</si>
  <si>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</si>
  <si>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</si>
  <si>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</si>
  <si>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</si>
  <si>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</si>
  <si>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</si>
  <si>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</si>
  <si>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</si>
  <si>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</si>
  <si>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</si>
  <si>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</si>
  <si>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</si>
  <si>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</si>
  <si>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</si>
  <si>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</si>
  <si>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</si>
  <si>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</si>
  <si>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</si>
  <si>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</si>
  <si>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</si>
  <si>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</si>
  <si>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</si>
  <si>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</si>
  <si>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</si>
  <si>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</si>
  <si>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</si>
  <si>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</si>
  <si>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</si>
  <si>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</si>
  <si>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</si>
  <si>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</si>
  <si>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</si>
  <si>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</si>
  <si>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</si>
  <si>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</si>
  <si>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</si>
  <si>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</si>
  <si>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</si>
  <si>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</si>
  <si>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</si>
  <si>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</si>
  <si>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</si>
  <si>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</si>
  <si>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</si>
  <si>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</si>
  <si>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</si>
  <si>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</si>
  <si>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</si>
  <si>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</si>
  <si>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</si>
  <si>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</si>
  <si>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</si>
  <si>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</si>
  <si>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</si>
  <si>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</si>
  <si>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</si>
  <si>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</si>
  <si>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</si>
  <si>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</si>
  <si>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</si>
  <si>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</si>
  <si>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</si>
  <si>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</si>
  <si>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</si>
  <si>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</si>
  <si>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</si>
  <si>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</si>
  <si>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</si>
  <si>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</si>
  <si>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</si>
  <si>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</si>
  <si>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</si>
  <si>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</si>
  <si>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</si>
  <si>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</si>
  <si>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</si>
  <si>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</si>
  <si>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</si>
  <si>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</si>
  <si>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</si>
  <si>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</si>
  <si>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</si>
  <si>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</si>
  <si>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</si>
  <si>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</si>
  <si>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</si>
  <si>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</si>
  <si>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</si>
  <si>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</si>
  <si>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</si>
  <si>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</si>
  <si>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</si>
  <si>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</si>
  <si>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</si>
  <si>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</si>
  <si>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</si>
  <si>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</si>
  <si>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</si>
  <si>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</si>
  <si>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</si>
  <si>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</si>
  <si>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</si>
  <si>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</si>
  <si>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</si>
  <si>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</si>
  <si>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</si>
  <si>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</si>
  <si>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</si>
  <si>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</si>
  <si>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</si>
  <si>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</si>
  <si>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</si>
  <si>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</si>
  <si>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</si>
  <si>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</si>
  <si>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</si>
  <si>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</si>
  <si>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</si>
  <si>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</si>
  <si>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</si>
  <si>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</si>
  <si>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</si>
  <si>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</si>
  <si>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</si>
  <si>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</si>
  <si>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</si>
  <si>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</si>
  <si>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</si>
  <si>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</si>
  <si>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</si>
  <si>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</si>
  <si>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</si>
  <si>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</si>
  <si>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</si>
  <si>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</si>
  <si>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</si>
  <si>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</si>
  <si>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</si>
  <si>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</si>
  <si>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</si>
  <si>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</si>
  <si>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</si>
  <si>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</si>
  <si>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</si>
  <si>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</si>
  <si>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</si>
  <si>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</si>
  <si>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</si>
  <si>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</si>
  <si>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</si>
  <si>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</si>
  <si>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</si>
  <si>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</si>
  <si>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</si>
  <si>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</si>
  <si>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</si>
  <si>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</si>
  <si>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</si>
  <si>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</si>
  <si>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</si>
  <si>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</si>
  <si>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</si>
  <si>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</si>
  <si>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</si>
  <si>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</si>
  <si>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</si>
  <si>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</si>
  <si>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</si>
  <si>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</si>
  <si>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</si>
  <si>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</si>
  <si>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</si>
  <si>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</si>
  <si>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</si>
  <si>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</si>
  <si>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</si>
  <si>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</si>
  <si>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</si>
  <si>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</si>
  <si>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</si>
  <si>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</si>
  <si>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</si>
  <si>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</si>
  <si>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</si>
  <si>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</si>
  <si>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</si>
  <si>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</si>
  <si>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</si>
  <si>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</si>
  <si>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</si>
  <si>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</si>
  <si>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</si>
  <si>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</si>
  <si>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</si>
  <si>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</si>
  <si>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</si>
  <si>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</si>
  <si>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</si>
  <si>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</si>
  <si>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</si>
  <si>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</si>
  <si>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</si>
  <si>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</si>
  <si>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</si>
  <si>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</si>
  <si>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</si>
  <si>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</si>
  <si>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</si>
  <si>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</si>
  <si>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</si>
  <si>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</si>
  <si>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</si>
  <si>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</si>
  <si>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</si>
  <si>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</si>
  <si>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</si>
  <si>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</si>
  <si>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</si>
  <si>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</si>
  <si>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</si>
  <si>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</si>
  <si>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</si>
  <si>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</si>
  <si>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</si>
  <si>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</si>
  <si>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</si>
  <si>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</si>
  <si>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</si>
  <si>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</si>
  <si>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</si>
  <si>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</si>
  <si>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</si>
  <si>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</si>
  <si>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</si>
  <si>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</si>
  <si>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</si>
  <si>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</si>
  <si>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</si>
  <si>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</si>
  <si>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</si>
  <si>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</si>
  <si>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</si>
  <si>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</si>
  <si>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</si>
  <si>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</si>
  <si>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</si>
  <si>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</si>
  <si>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</si>
  <si>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</si>
  <si>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</si>
  <si>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</si>
  <si>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</si>
  <si>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</si>
  <si>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</si>
  <si>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</si>
  <si>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</si>
  <si>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</si>
  <si>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</si>
  <si>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</si>
  <si>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</si>
  <si>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</si>
  <si>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</si>
  <si>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</si>
  <si>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</si>
  <si>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</si>
  <si>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</si>
  <si>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</si>
  <si>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</si>
  <si>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</si>
  <si>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</si>
  <si>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</si>
  <si>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</si>
  <si>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</si>
  <si>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</si>
  <si>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</si>
  <si>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</si>
  <si>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</si>
  <si>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</si>
  <si>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</si>
  <si>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</si>
  <si>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</si>
  <si>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</si>
  <si>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</si>
  <si>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</si>
  <si>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</si>
  <si>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</si>
  <si>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</si>
  <si>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</si>
  <si>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</si>
  <si>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</si>
  <si>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</si>
  <si>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</si>
  <si>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</si>
  <si>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</si>
  <si>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</si>
  <si>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</si>
  <si>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</si>
  <si>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</si>
  <si>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</si>
  <si>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</si>
  <si>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</si>
  <si>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</si>
  <si>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</si>
  <si>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</si>
  <si>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</si>
  <si>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</si>
  <si>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</si>
  <si>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</si>
  <si>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</si>
  <si>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</si>
  <si>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</si>
  <si>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</si>
  <si>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</si>
  <si>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</si>
  <si>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</si>
  <si>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</si>
  <si>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</si>
  <si>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</si>
  <si>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</si>
  <si>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</si>
  <si>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</si>
  <si>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</si>
  <si>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</si>
  <si>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</si>
  <si>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</si>
  <si>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</si>
  <si>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</si>
  <si>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</si>
  <si>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</si>
  <si>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</si>
  <si>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</si>
  <si>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</si>
  <si>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</si>
  <si>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</si>
  <si>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</si>
  <si>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</si>
  <si>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</si>
  <si>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</si>
  <si>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</si>
  <si>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</si>
  <si>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</si>
  <si>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</si>
  <si>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</si>
  <si>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</si>
  <si>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</si>
  <si>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</si>
  <si>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</si>
  <si>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</si>
  <si>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</si>
  <si>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</si>
  <si>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</si>
  <si>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</si>
  <si>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</si>
  <si>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</si>
  <si>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</si>
  <si>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</si>
  <si>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</si>
  <si>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</si>
  <si>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</si>
  <si>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</si>
  <si>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</si>
  <si>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</si>
  <si>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</si>
  <si>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</si>
  <si>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</si>
  <si>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</si>
  <si>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</si>
  <si>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</si>
  <si>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</si>
  <si>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</si>
  <si>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</si>
  <si>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</si>
  <si>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</si>
  <si>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</si>
  <si>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</si>
  <si>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</si>
  <si>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</si>
  <si>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</si>
  <si>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</si>
  <si>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</si>
  <si>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</si>
  <si>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</si>
  <si>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</si>
  <si>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</si>
  <si>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</si>
  <si>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</si>
  <si>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</si>
  <si>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</si>
  <si>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</si>
  <si>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</si>
  <si>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</si>
  <si>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</si>
  <si>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</si>
  <si>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</si>
  <si>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</si>
  <si>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</si>
  <si>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</si>
  <si>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</si>
  <si>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</si>
  <si>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</si>
  <si>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</si>
  <si>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</si>
  <si>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</si>
  <si>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</si>
  <si>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</si>
  <si>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</si>
  <si>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</si>
  <si>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</si>
  <si>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</si>
  <si>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</si>
  <si>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</si>
  <si>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</si>
  <si>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</si>
  <si>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</si>
  <si>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</si>
  <si>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</si>
  <si>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</si>
  <si>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</si>
  <si>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</si>
  <si>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</si>
  <si>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</si>
  <si>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</si>
  <si>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</si>
  <si>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</si>
  <si>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</si>
  <si>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</si>
  <si>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</si>
  <si>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</si>
  <si>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</si>
  <si>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</si>
  <si>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</si>
  <si>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</si>
  <si>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</si>
  <si>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</si>
  <si>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</si>
  <si>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</si>
  <si>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</si>
  <si>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</si>
  <si>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</si>
  <si>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</si>
  <si>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</si>
  <si>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</si>
  <si>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</si>
  <si>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</si>
  <si>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</si>
  <si>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</si>
  <si>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</si>
  <si>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</si>
  <si>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</si>
  <si>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</si>
  <si>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</si>
  <si>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</si>
  <si>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</si>
  <si>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</si>
  <si>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</si>
  <si>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</si>
  <si>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</si>
  <si>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</si>
  <si>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</si>
  <si>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</si>
  <si>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</si>
  <si>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</si>
  <si>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</si>
  <si>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</si>
  <si>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</si>
  <si>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</si>
  <si>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</si>
  <si>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</si>
  <si>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</si>
  <si>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</si>
  <si>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</si>
  <si>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</si>
  <si>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</si>
  <si>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</si>
  <si>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</si>
  <si>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</si>
  <si>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</si>
  <si>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</si>
  <si>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</si>
  <si>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</si>
  <si>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</si>
  <si>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</si>
  <si>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</si>
  <si>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</si>
  <si>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</si>
  <si>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</si>
  <si>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</si>
  <si>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</si>
  <si>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</si>
  <si>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</si>
  <si>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</si>
  <si>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</si>
  <si>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</si>
  <si>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</si>
  <si>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</si>
  <si>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</si>
  <si>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</si>
  <si>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</si>
  <si>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</si>
  <si>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</si>
  <si>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</si>
  <si>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</si>
  <si>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</si>
  <si>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</si>
  <si>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</si>
  <si>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</si>
  <si>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</si>
  <si>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</si>
  <si>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</si>
  <si>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</si>
  <si>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</si>
  <si>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</si>
  <si>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</si>
  <si>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</si>
  <si>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</si>
  <si>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</si>
  <si>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</si>
  <si>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</si>
  <si>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</si>
  <si>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</si>
  <si>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</si>
  <si>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</si>
  <si>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</si>
  <si>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</si>
  <si>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</si>
  <si>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</si>
  <si>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</si>
  <si>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</si>
  <si>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</si>
  <si>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</si>
  <si>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</si>
  <si>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</si>
  <si>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</si>
  <si>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</si>
  <si>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</si>
  <si>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</si>
  <si>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</si>
  <si>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</si>
  <si>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</si>
  <si>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</si>
  <si>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</si>
  <si>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</si>
  <si>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</si>
  <si>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</si>
  <si>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</si>
  <si>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</si>
  <si>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</si>
  <si>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</si>
  <si>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</si>
  <si>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</si>
  <si>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</si>
  <si>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</si>
  <si>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</si>
  <si>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</si>
  <si>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</si>
  <si>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</si>
  <si>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</si>
  <si>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</si>
  <si>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</si>
  <si>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</si>
  <si>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</si>
  <si>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</si>
  <si>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</si>
  <si>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</si>
  <si>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</si>
  <si>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</si>
  <si>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</si>
  <si>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</si>
  <si>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</si>
  <si>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</si>
  <si>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</si>
  <si>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</si>
  <si>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</si>
  <si>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</si>
  <si>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</si>
  <si>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</si>
  <si>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</si>
  <si>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</si>
  <si>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</si>
  <si>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</si>
  <si>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</si>
  <si>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</si>
  <si>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</si>
  <si>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</si>
  <si>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</si>
  <si>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</si>
  <si>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</si>
  <si>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</si>
  <si>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</si>
  <si>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</si>
  <si>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</si>
  <si>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</si>
  <si>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</si>
  <si>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</si>
  <si>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</si>
  <si>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</si>
  <si>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</si>
  <si>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</si>
  <si>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</si>
  <si>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</si>
  <si>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</si>
  <si>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</si>
  <si>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</si>
  <si>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</si>
  <si>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</si>
  <si>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</si>
  <si>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</si>
  <si>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</si>
  <si>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</si>
  <si>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</si>
  <si>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</si>
  <si>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</si>
  <si>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</si>
  <si>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</si>
  <si>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</si>
  <si>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</si>
  <si>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</si>
  <si>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</si>
  <si>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</si>
  <si>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</si>
  <si>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</si>
  <si>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</si>
  <si>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</si>
  <si>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</si>
  <si>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</si>
  <si>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</si>
  <si>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</si>
  <si>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</si>
  <si>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</si>
  <si>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</si>
  <si>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</si>
  <si>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</si>
  <si>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</si>
  <si>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</si>
  <si>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</si>
  <si>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</si>
  <si>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</si>
  <si>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</si>
  <si>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</si>
  <si>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</si>
  <si>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</si>
  <si>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</si>
  <si>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</si>
  <si>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</si>
  <si>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</si>
  <si>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</si>
  <si>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</si>
  <si>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</si>
  <si>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</si>
  <si>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</si>
  <si>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</si>
  <si>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</si>
  <si>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</si>
  <si>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</si>
  <si>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</si>
  <si>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</si>
  <si>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</si>
  <si>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</si>
  <si>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</si>
  <si>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</si>
  <si>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</si>
  <si>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</si>
  <si>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</si>
  <si>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</si>
  <si>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</si>
  <si>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</si>
  <si>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</si>
  <si>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</si>
  <si>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</si>
  <si>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</si>
  <si>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</si>
  <si>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</si>
  <si>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</si>
  <si>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</si>
  <si>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</si>
  <si>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</si>
  <si>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</si>
  <si>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</si>
  <si>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</si>
  <si>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</si>
  <si>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</si>
  <si>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</si>
  <si>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</si>
  <si>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</si>
  <si>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</si>
  <si>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</si>
  <si>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</si>
  <si>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</si>
  <si>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</si>
  <si>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</si>
  <si>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</si>
  <si>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</si>
  <si>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</si>
  <si>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</si>
  <si>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</si>
  <si>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</si>
  <si>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</si>
  <si>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</si>
  <si>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</si>
  <si>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</si>
  <si>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</si>
  <si>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</si>
  <si>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</si>
  <si>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</si>
  <si>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</si>
  <si>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</si>
  <si>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</si>
  <si>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</si>
  <si>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</si>
  <si>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</si>
  <si>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</si>
  <si>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</si>
  <si>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</si>
  <si>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</si>
  <si>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</si>
  <si>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</si>
  <si>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</si>
  <si>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</si>
  <si>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</si>
  <si>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</si>
  <si>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</si>
  <si>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</si>
  <si>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</si>
  <si>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</si>
  <si>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</si>
  <si>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</si>
  <si>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</si>
  <si>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</si>
  <si>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</si>
  <si>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</si>
  <si>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</si>
  <si>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</si>
  <si>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</si>
  <si>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</si>
  <si>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</si>
  <si>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</si>
  <si>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</si>
  <si>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</si>
  <si>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</si>
  <si>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</si>
  <si>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</si>
  <si>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</si>
  <si>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</si>
  <si>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</si>
  <si>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</si>
  <si>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</si>
  <si>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</si>
  <si>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</si>
  <si>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</si>
  <si>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</si>
  <si>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</si>
  <si>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</si>
  <si>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</si>
  <si>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</si>
  <si>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</si>
  <si>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</si>
  <si>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</si>
  <si>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</si>
  <si>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</si>
  <si>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</si>
  <si>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</si>
  <si>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</si>
  <si>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</si>
  <si>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</si>
  <si>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</si>
  <si>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</si>
  <si>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</si>
  <si>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</si>
  <si>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</si>
  <si>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</si>
  <si>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</si>
  <si>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</si>
  <si>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</si>
  <si>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</si>
  <si>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</si>
  <si>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</si>
  <si>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</si>
  <si>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</si>
  <si>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</si>
  <si>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</si>
  <si>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</si>
  <si>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</si>
  <si>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</si>
  <si>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</si>
  <si>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</si>
  <si>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</si>
  <si>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</si>
  <si>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</si>
  <si>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</si>
  <si>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</si>
  <si>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</si>
  <si>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</si>
  <si>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</si>
  <si>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</si>
  <si>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</si>
  <si>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</si>
  <si>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</si>
  <si>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</si>
  <si>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</si>
  <si>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</si>
  <si>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</si>
  <si>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</si>
  <si>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</si>
  <si>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</si>
  <si>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</si>
  <si>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</si>
  <si>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</si>
  <si>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</si>
  <si>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</si>
  <si>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</si>
  <si>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</si>
  <si>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</si>
  <si>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</si>
  <si>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</si>
  <si>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</si>
  <si>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</si>
  <si>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</si>
  <si>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</si>
  <si>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</si>
  <si>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</si>
  <si>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</si>
  <si>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</si>
  <si>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</si>
  <si>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</si>
  <si>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</si>
  <si>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</si>
  <si>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</si>
  <si>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</si>
  <si>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</si>
  <si>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</si>
  <si>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</si>
  <si>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</si>
  <si>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</si>
  <si>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</si>
  <si>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</si>
  <si>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</si>
  <si>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</si>
  <si>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</si>
  <si>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</si>
  <si>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</si>
  <si>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</si>
  <si>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</si>
  <si>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</si>
  <si>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</si>
  <si>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</si>
  <si>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</si>
  <si>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</si>
  <si>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</si>
  <si>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</si>
  <si>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</si>
  <si>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</si>
  <si>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</si>
  <si>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</si>
  <si>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</si>
  <si>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</si>
  <si>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</si>
  <si>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</si>
  <si>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</si>
  <si>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</si>
  <si>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</si>
  <si>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</si>
  <si>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</si>
  <si>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</si>
  <si>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</si>
  <si>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</si>
  <si>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</si>
  <si>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</si>
  <si>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</si>
  <si>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</si>
  <si>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</si>
  <si>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</si>
  <si>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</si>
  <si>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</si>
  <si>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</si>
  <si>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</si>
  <si>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</si>
  <si>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</si>
  <si>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</si>
  <si>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</si>
  <si>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</si>
  <si>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</si>
  <si>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</si>
  <si>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</si>
  <si>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</si>
  <si>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</si>
  <si>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</si>
  <si>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</si>
  <si>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</si>
  <si>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</si>
  <si>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</si>
  <si>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</si>
  <si>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</si>
  <si>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</si>
  <si>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</si>
  <si>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</si>
  <si>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</si>
  <si>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</si>
  <si>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</si>
  <si>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</si>
  <si>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</si>
  <si>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</si>
  <si>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</si>
  <si>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</si>
  <si>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</si>
  <si>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</si>
  <si>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</si>
  <si>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</si>
  <si>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</si>
  <si>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</si>
  <si>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</si>
  <si>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</si>
  <si>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</si>
  <si>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</si>
  <si>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</si>
  <si>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</si>
  <si>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</si>
  <si>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</si>
  <si>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</si>
  <si>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</si>
  <si>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</si>
  <si>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</si>
  <si>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</si>
  <si>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</si>
  <si>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</si>
  <si>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</si>
  <si>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</si>
  <si>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</si>
  <si>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</si>
  <si>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</si>
  <si>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</si>
  <si>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</si>
  <si>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</si>
  <si>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</si>
  <si>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</si>
  <si>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</si>
  <si>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</si>
  <si>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</si>
  <si>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</si>
  <si>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</si>
  <si>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</si>
  <si>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</si>
  <si>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</si>
  <si>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</si>
  <si>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</si>
  <si>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</si>
  <si>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</si>
  <si>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</si>
  <si>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</si>
  <si>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</si>
  <si>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</si>
  <si>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</si>
  <si>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</si>
  <si>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</si>
  <si>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</si>
  <si>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</si>
  <si>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</si>
  <si>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</si>
  <si>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</si>
  <si>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</si>
  <si>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</si>
  <si>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</si>
  <si>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</si>
  <si>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</si>
  <si>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</si>
  <si>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</si>
  <si>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</si>
  <si>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</si>
  <si>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</si>
  <si>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</si>
  <si>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</si>
  <si>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</si>
  <si>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</si>
  <si>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</si>
  <si>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</si>
  <si>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</si>
  <si>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</si>
  <si>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</si>
  <si>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</si>
  <si>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</si>
  <si>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</si>
  <si>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</si>
  <si>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</si>
  <si>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</si>
  <si>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</si>
  <si>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</si>
  <si>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</si>
  <si>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</si>
  <si>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</si>
  <si>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</si>
  <si>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</si>
  <si>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</si>
  <si>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</si>
  <si>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</si>
  <si>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</si>
  <si>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</si>
  <si>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</si>
  <si>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</si>
  <si>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</si>
  <si>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</si>
  <si>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</si>
  <si>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</si>
  <si>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</si>
  <si>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</si>
  <si>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</si>
  <si>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</si>
  <si>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</si>
  <si>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</si>
  <si>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</si>
  <si>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</si>
  <si>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</si>
  <si>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</si>
  <si>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</si>
  <si>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</si>
  <si>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</si>
  <si>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</si>
  <si>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</si>
  <si>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</si>
  <si>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</si>
  <si>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</si>
  <si>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</si>
  <si>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</si>
  <si>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</si>
  <si>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</si>
  <si>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</si>
  <si>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</si>
  <si>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</si>
  <si>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</si>
  <si>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</si>
  <si>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</si>
  <si>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</si>
  <si>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</si>
  <si>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</si>
  <si>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</si>
  <si>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</si>
  <si>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</si>
  <si>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</si>
  <si>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</si>
  <si>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</si>
  <si>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</si>
  <si>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</si>
  <si>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</si>
  <si>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</si>
  <si>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</si>
  <si>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</si>
  <si>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</si>
  <si>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</si>
  <si>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</si>
  <si>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</si>
  <si>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</si>
  <si>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</si>
  <si>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</si>
  <si>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</si>
  <si>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</si>
  <si>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</si>
  <si>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</si>
  <si>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</si>
  <si>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</si>
  <si>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</si>
  <si>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</si>
  <si>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</si>
  <si>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</si>
  <si>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</si>
  <si>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</si>
  <si>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</si>
  <si>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</si>
  <si>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</si>
  <si>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</si>
  <si>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</si>
  <si>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</si>
  <si>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</si>
  <si>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</si>
  <si>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</si>
  <si>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</si>
  <si>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</si>
  <si>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</si>
  <si>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</si>
  <si>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</si>
  <si>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</si>
  <si>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</si>
  <si>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</si>
  <si>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</si>
  <si>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</si>
  <si>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</si>
  <si>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</si>
  <si>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</si>
  <si>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</si>
  <si>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</si>
  <si>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</si>
  <si>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</si>
  <si>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</si>
  <si>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</si>
  <si>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</si>
  <si>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</si>
  <si>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</si>
  <si>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</si>
  <si>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</si>
  <si>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</si>
  <si>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</si>
  <si>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</si>
  <si>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</si>
  <si>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</si>
  <si>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</si>
  <si>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</si>
  <si>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</si>
  <si>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</si>
  <si>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</si>
  <si>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</si>
  <si>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</si>
  <si>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</si>
  <si>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</si>
  <si>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</si>
  <si>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</si>
  <si>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</si>
  <si>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</si>
  <si>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</si>
  <si>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</si>
  <si>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</si>
  <si>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</si>
  <si>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</si>
  <si>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</si>
  <si>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</si>
  <si>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</si>
  <si>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</si>
  <si>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</si>
  <si>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</si>
  <si>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</si>
  <si>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</si>
  <si>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</si>
  <si>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</si>
  <si>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</si>
  <si>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</si>
  <si>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</si>
  <si>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</si>
  <si>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</si>
  <si>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</si>
  <si>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</si>
  <si>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</si>
  <si>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</si>
  <si>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</si>
  <si>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</si>
  <si>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</si>
  <si>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</si>
  <si>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</si>
  <si>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</si>
  <si>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</si>
  <si>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</si>
  <si>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</si>
  <si>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</si>
  <si>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</si>
  <si>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</si>
  <si>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</si>
  <si>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</si>
  <si>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</si>
  <si>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</si>
  <si>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</si>
  <si>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</si>
  <si>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</si>
  <si>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</si>
  <si>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</si>
  <si>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</si>
  <si>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</si>
  <si>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</si>
  <si>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</si>
  <si>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</si>
  <si>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</si>
  <si>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</si>
  <si>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</si>
  <si>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</si>
  <si>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</si>
  <si>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</si>
  <si>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</si>
  <si>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</si>
  <si>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</si>
  <si>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</si>
  <si>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</si>
  <si>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</si>
  <si>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</si>
  <si>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</si>
  <si>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</si>
  <si>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</si>
  <si>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</si>
  <si>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</si>
  <si>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</si>
  <si>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</si>
  <si>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</si>
  <si>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</si>
  <si>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</si>
  <si>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</si>
  <si>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</si>
  <si>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</si>
  <si>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</si>
  <si>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</si>
  <si>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</si>
  <si>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</si>
  <si>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</si>
  <si>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</si>
  <si>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</si>
  <si>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</si>
  <si>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</si>
  <si>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</si>
  <si>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</si>
  <si>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</si>
  <si>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</si>
  <si>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</si>
  <si>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</si>
  <si>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</si>
  <si>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</si>
  <si>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</si>
  <si>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</si>
  <si>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</si>
  <si>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</si>
  <si>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</si>
  <si>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</si>
  <si>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</si>
  <si>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</si>
  <si>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</si>
  <si>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</si>
  <si>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</si>
  <si>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</si>
  <si>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</si>
  <si>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</si>
  <si>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</si>
  <si>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</si>
  <si>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</si>
  <si>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</si>
  <si>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</si>
  <si>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</si>
  <si>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</si>
  <si>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</si>
  <si>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</si>
  <si>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</si>
  <si>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</si>
  <si>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</si>
  <si>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</si>
  <si>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</si>
  <si>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</si>
  <si>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</si>
  <si>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</si>
  <si>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</si>
  <si>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</si>
  <si>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</si>
  <si>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</si>
  <si>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</si>
  <si>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</si>
  <si>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</si>
  <si>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</si>
  <si>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</si>
  <si>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</si>
  <si>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</si>
  <si>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</si>
  <si>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</si>
  <si>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</si>
  <si>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</si>
  <si>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</si>
  <si>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</si>
  <si>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</si>
  <si>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</si>
  <si>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</si>
  <si>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</si>
  <si>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</si>
  <si>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</si>
  <si>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</si>
  <si>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</si>
  <si>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</si>
  <si>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</si>
  <si>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</si>
  <si>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</si>
  <si>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</si>
  <si>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</si>
  <si>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</si>
  <si>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</si>
  <si>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</si>
  <si>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</si>
  <si>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</si>
  <si>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</si>
  <si>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</si>
  <si>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</si>
  <si>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</si>
  <si>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</si>
  <si>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</si>
  <si>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</si>
  <si>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</si>
  <si>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</si>
  <si>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</si>
  <si>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</si>
  <si>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</si>
  <si>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</si>
  <si>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</si>
  <si>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</si>
  <si>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</si>
  <si>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</si>
  <si>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</si>
  <si>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</si>
  <si>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</si>
  <si>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</si>
  <si>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</si>
  <si>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</si>
  <si>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</si>
  <si>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</si>
  <si>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</si>
  <si>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</si>
  <si>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</si>
  <si>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</si>
  <si>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</si>
  <si>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</si>
  <si>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</si>
  <si>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</si>
  <si>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</si>
  <si>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</si>
  <si>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</si>
  <si>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</si>
  <si>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</si>
  <si>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</si>
  <si>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</si>
  <si>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</si>
  <si>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</si>
  <si>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</si>
  <si>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</si>
  <si>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</si>
  <si>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</si>
  <si>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</si>
  <si>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</si>
  <si>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</si>
  <si>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</si>
  <si>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</si>
  <si>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</si>
  <si>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</si>
  <si>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</si>
  <si>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</si>
  <si>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</si>
  <si>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</si>
  <si>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</si>
  <si>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</si>
  <si>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</si>
  <si>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</si>
  <si>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</si>
  <si>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</si>
  <si>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</si>
  <si>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</si>
  <si>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</si>
  <si>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</si>
  <si>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</si>
  <si>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</si>
  <si>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</si>
  <si>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</si>
  <si>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</si>
  <si>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</si>
  <si>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</si>
  <si>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</si>
  <si>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</si>
  <si>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</si>
  <si>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</si>
  <si>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</si>
  <si>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</si>
  <si>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</si>
  <si>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</si>
  <si>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</si>
  <si>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</si>
  <si>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</si>
  <si>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</si>
  <si>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</si>
  <si>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</si>
  <si>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</si>
  <si>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</si>
  <si>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</si>
  <si>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</si>
  <si>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</si>
  <si>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</si>
  <si>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</si>
  <si>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</si>
  <si>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</si>
  <si>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</si>
  <si>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</si>
  <si>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</si>
  <si>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</si>
  <si>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</si>
  <si>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</si>
  <si>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</si>
  <si>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</si>
  <si>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</si>
  <si>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</si>
  <si>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</si>
  <si>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</si>
  <si>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</si>
  <si>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</si>
  <si>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</si>
  <si>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</si>
  <si>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</si>
  <si>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</si>
  <si>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</si>
  <si>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</si>
  <si>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</si>
  <si>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</si>
  <si>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</si>
  <si>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</si>
  <si>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</si>
  <si>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</si>
  <si>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</si>
  <si>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</si>
  <si>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</si>
  <si>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</si>
  <si>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</si>
  <si>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</si>
  <si>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</si>
  <si>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</si>
  <si>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</si>
  <si>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</si>
  <si>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</si>
  <si>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</si>
  <si>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</si>
  <si>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</si>
  <si>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</si>
  <si>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</si>
  <si>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</si>
  <si>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</si>
  <si>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</si>
  <si>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</si>
  <si>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</si>
  <si>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</si>
  <si>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</si>
  <si>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</si>
  <si>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</si>
  <si>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</si>
  <si>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</si>
  <si>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</si>
  <si>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</si>
  <si>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</si>
  <si>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</si>
  <si>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</si>
  <si>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</si>
  <si>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</si>
  <si>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</si>
  <si>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</si>
  <si>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</si>
  <si>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</si>
  <si>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</si>
  <si>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</si>
  <si>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</si>
  <si>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</si>
  <si>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</si>
  <si>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</si>
  <si>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</si>
  <si>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</si>
  <si>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</si>
  <si>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</si>
  <si>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</si>
  <si>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</si>
  <si>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</si>
  <si>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</si>
  <si>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</si>
  <si>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</si>
  <si>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</si>
  <si>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</si>
  <si>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</si>
  <si>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</si>
  <si>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</si>
  <si>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</si>
  <si>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</si>
  <si>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</si>
  <si>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</si>
  <si>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</si>
  <si>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</si>
  <si>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</si>
  <si>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</si>
  <si>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</si>
  <si>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</si>
  <si>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</si>
  <si>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</si>
  <si>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</si>
  <si>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</si>
  <si>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</si>
  <si>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</si>
  <si>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</si>
  <si>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</si>
  <si>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</si>
  <si>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</si>
  <si>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</si>
  <si>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</si>
  <si>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</si>
  <si>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</si>
  <si>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</si>
  <si>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</si>
  <si>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</si>
  <si>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</si>
  <si>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</si>
  <si>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</si>
  <si>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</si>
  <si>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</si>
  <si>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</si>
  <si>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</si>
  <si>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</si>
  <si>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</si>
  <si>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</si>
  <si>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</si>
  <si>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</si>
  <si>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</si>
  <si>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</si>
  <si>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</si>
  <si>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</si>
  <si>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</si>
  <si>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</si>
  <si>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</si>
  <si>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</si>
  <si>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</si>
  <si>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</si>
  <si>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</si>
  <si>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</si>
  <si>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</si>
  <si>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</si>
  <si>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</si>
  <si>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</si>
  <si>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</si>
  <si>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</si>
  <si>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</si>
  <si>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</si>
  <si>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</si>
  <si>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</si>
  <si>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</si>
  <si>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</si>
  <si>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</si>
  <si>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</si>
  <si>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</si>
  <si>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</si>
  <si>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</si>
  <si>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</si>
  <si>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</si>
  <si>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</si>
  <si>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</si>
  <si>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</si>
  <si>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</si>
  <si>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</si>
  <si>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</si>
  <si>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</si>
  <si>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</si>
  <si>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</si>
  <si>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</si>
  <si>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</si>
  <si>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</si>
  <si>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</si>
  <si>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</si>
  <si>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</si>
  <si>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</si>
  <si>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</si>
  <si>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</si>
  <si>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</si>
  <si>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</si>
  <si>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</si>
  <si>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</si>
  <si>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</si>
  <si>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</si>
  <si>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</si>
  <si>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</si>
  <si>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</si>
  <si>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</si>
  <si>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</si>
  <si>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</si>
  <si>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</si>
  <si>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</si>
  <si>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</si>
  <si>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</si>
  <si>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</si>
  <si>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</si>
  <si>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</si>
  <si>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</si>
  <si>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</si>
  <si>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</si>
  <si>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</si>
  <si>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</si>
  <si>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</si>
  <si>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</si>
  <si>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</si>
  <si>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</si>
  <si>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</si>
  <si>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</si>
  <si>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</si>
  <si>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</si>
  <si>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</si>
  <si>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</si>
  <si>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</si>
  <si>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</si>
  <si>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</si>
  <si>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</si>
  <si>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</si>
  <si>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</si>
  <si>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</si>
  <si>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</si>
  <si>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</si>
  <si>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</si>
  <si>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</si>
  <si>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</si>
  <si>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</si>
  <si>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</si>
  <si>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</si>
  <si>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</si>
  <si>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</si>
  <si>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</si>
  <si>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</si>
  <si>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</si>
  <si>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</si>
  <si>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</si>
  <si>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</si>
  <si>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</si>
  <si>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</si>
  <si>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</si>
  <si>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</si>
  <si>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</si>
  <si>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</si>
  <si>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</si>
  <si>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</si>
  <si>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</si>
  <si>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</si>
  <si>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</si>
  <si>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</si>
  <si>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</si>
  <si>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</si>
  <si>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</si>
  <si>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</si>
  <si>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</si>
  <si>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</si>
  <si>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</si>
  <si>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</si>
  <si>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</si>
  <si>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</si>
  <si>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</si>
  <si>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</si>
  <si>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</si>
  <si>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</si>
  <si>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</si>
  <si>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</si>
  <si>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</si>
  <si>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</si>
  <si>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</si>
  <si>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</si>
  <si>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</si>
  <si>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</si>
  <si>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</si>
  <si>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</si>
  <si>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</si>
  <si>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</si>
  <si>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</si>
  <si>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</si>
  <si>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</si>
  <si>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</si>
  <si>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</si>
  <si>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</si>
  <si>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</si>
  <si>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</si>
  <si>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</si>
  <si>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</si>
  <si>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</si>
  <si>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</si>
  <si>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</si>
  <si>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</si>
  <si>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</si>
  <si>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</si>
  <si>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</si>
  <si>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</si>
  <si>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</si>
  <si>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</si>
  <si>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</si>
  <si>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</si>
  <si>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</si>
  <si>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</si>
  <si>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</si>
  <si>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</si>
  <si>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</si>
  <si>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</si>
  <si>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</si>
  <si>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</si>
  <si>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</si>
  <si>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</si>
  <si>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</si>
  <si>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</si>
  <si>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</si>
  <si>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</si>
  <si>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</si>
  <si>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</si>
  <si>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</si>
  <si>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</si>
  <si>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</si>
  <si>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</si>
  <si>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</si>
  <si>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</si>
  <si>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</si>
  <si>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</si>
  <si>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</si>
  <si>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</si>
  <si>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</si>
  <si>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</si>
  <si>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</si>
  <si>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</si>
  <si>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</si>
  <si>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</si>
  <si>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</si>
  <si>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</si>
  <si>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</si>
  <si>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</si>
  <si>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</si>
  <si>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</si>
  <si>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</si>
  <si>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</si>
  <si>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</si>
  <si>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</si>
  <si>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</si>
  <si>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</si>
  <si>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</si>
  <si>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</si>
  <si>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</si>
  <si>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</si>
  <si>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</si>
  <si>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</si>
  <si>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</si>
  <si>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</si>
  <si>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</si>
  <si>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</si>
  <si>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</si>
  <si>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</si>
  <si>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</si>
  <si>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</si>
  <si>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</si>
  <si>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</si>
  <si>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</si>
  <si>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</si>
  <si>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</si>
  <si>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</si>
  <si>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</si>
  <si>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</si>
  <si>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</si>
  <si>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</si>
  <si>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</si>
  <si>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</si>
  <si>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</si>
  <si>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</si>
  <si>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</si>
  <si>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</si>
  <si>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</si>
  <si>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</si>
  <si>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</si>
  <si>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</si>
  <si>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</si>
  <si>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</si>
  <si>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</si>
  <si>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</si>
  <si>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</si>
  <si>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</si>
  <si>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</si>
  <si>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</si>
  <si>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</si>
  <si>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</si>
  <si>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</si>
  <si>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</si>
  <si>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</si>
  <si>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</si>
  <si>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</si>
  <si>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</si>
  <si>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</si>
  <si>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</si>
  <si>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</si>
  <si>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</si>
  <si>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</si>
  <si>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</si>
  <si>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</si>
  <si>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</si>
  <si>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</si>
  <si>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</si>
  <si>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</si>
  <si>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</si>
  <si>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</si>
  <si>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</si>
  <si>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</si>
  <si>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</si>
  <si>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</si>
  <si>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</si>
  <si>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</si>
  <si>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</si>
  <si>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</si>
  <si>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</si>
  <si>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</si>
  <si>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</si>
  <si>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</si>
  <si>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</si>
  <si>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</si>
  <si>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</si>
  <si>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</si>
  <si>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</si>
  <si>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</si>
  <si>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</si>
  <si>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</si>
  <si>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</si>
  <si>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</si>
  <si>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</si>
  <si>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</si>
  <si>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</si>
  <si>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</si>
  <si>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</si>
  <si>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</si>
  <si>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</si>
  <si>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</si>
  <si>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</si>
  <si>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</si>
  <si>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</si>
  <si>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</si>
  <si>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</si>
  <si>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</si>
  <si>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</si>
  <si>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</si>
  <si>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</si>
  <si>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</si>
  <si>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</si>
  <si>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</si>
  <si>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</si>
  <si>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</si>
  <si>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</si>
  <si>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</si>
  <si>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</si>
  <si>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</si>
  <si>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</si>
  <si>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</si>
  <si>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</si>
  <si>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</si>
  <si>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</si>
  <si>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</si>
  <si>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</si>
  <si>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</si>
  <si>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</si>
  <si>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</si>
  <si>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</si>
  <si>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</si>
  <si>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</si>
  <si>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</si>
  <si>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</si>
  <si>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</si>
  <si>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</si>
  <si>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</si>
  <si>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</si>
  <si>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</si>
  <si>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</si>
  <si>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</si>
  <si>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</si>
  <si>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</si>
  <si>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</si>
  <si>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</si>
  <si>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</si>
  <si>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</si>
  <si>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</si>
  <si>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</si>
  <si>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</si>
  <si>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</si>
  <si>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</si>
  <si>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</si>
  <si>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</si>
  <si>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</si>
  <si>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</si>
  <si>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</si>
  <si>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</si>
  <si>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</si>
  <si>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</si>
  <si>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</si>
  <si>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</si>
  <si>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</si>
  <si>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</si>
  <si>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</si>
  <si>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</si>
  <si>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</si>
  <si>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</si>
  <si>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</si>
  <si>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</si>
  <si>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</si>
  <si>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</si>
  <si>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</si>
  <si>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</si>
  <si>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</si>
  <si>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</si>
  <si>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</si>
  <si>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</si>
  <si>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</si>
  <si>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</si>
  <si>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</si>
  <si>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</si>
  <si>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</si>
  <si>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</si>
  <si>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</si>
  <si>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</si>
  <si>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</si>
  <si>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</si>
  <si>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</si>
  <si>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</si>
  <si>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</si>
  <si>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</si>
  <si>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</si>
  <si>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</si>
  <si>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</si>
  <si>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</si>
  <si>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</si>
  <si>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</si>
  <si>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</si>
  <si>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</si>
  <si>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</si>
  <si>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</si>
  <si>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</si>
  <si>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</si>
  <si>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</si>
  <si>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</si>
  <si>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</si>
  <si>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</si>
  <si>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</si>
  <si>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</si>
  <si>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</si>
  <si>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</si>
  <si>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</si>
  <si>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</si>
  <si>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</si>
  <si>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</si>
  <si>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</si>
  <si>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</si>
  <si>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</si>
  <si>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</si>
  <si>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</si>
  <si>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</si>
  <si>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</si>
  <si>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</si>
  <si>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</si>
  <si>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</si>
  <si>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</si>
  <si>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</si>
  <si>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</si>
  <si>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</si>
  <si>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</si>
  <si>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</si>
  <si>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</si>
  <si>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</si>
  <si>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</si>
  <si>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</si>
  <si>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</si>
  <si>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</si>
  <si>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</si>
  <si>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</si>
  <si>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</si>
  <si>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</si>
  <si>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</si>
  <si>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</si>
  <si>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</si>
  <si>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</si>
  <si>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</si>
  <si>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</si>
  <si>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</si>
  <si>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</si>
  <si>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</si>
  <si>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</si>
  <si>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</si>
  <si>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</si>
  <si>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</si>
  <si>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</si>
  <si>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</si>
  <si>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</si>
  <si>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</si>
  <si>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</si>
  <si>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</si>
  <si>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</si>
  <si>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</si>
  <si>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</si>
  <si>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</si>
  <si>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</si>
  <si>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</si>
  <si>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</si>
  <si>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</si>
  <si>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</si>
  <si>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</si>
  <si>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</si>
  <si>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</si>
  <si>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</si>
  <si>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</si>
  <si>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</si>
  <si>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</si>
  <si>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</si>
  <si>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</si>
  <si>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</si>
  <si>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</si>
  <si>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</si>
  <si>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</si>
  <si>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</si>
  <si>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</si>
  <si>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</si>
  <si>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</si>
  <si>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</si>
  <si>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</si>
  <si>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</si>
  <si>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</si>
  <si>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</si>
  <si>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</si>
  <si>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</si>
  <si>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</si>
  <si>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</si>
  <si>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</si>
  <si>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</si>
  <si>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</si>
  <si>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</si>
  <si>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</si>
  <si>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</si>
  <si>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</si>
  <si>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</si>
  <si>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</si>
  <si>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</si>
  <si>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</si>
  <si>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</si>
  <si>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</si>
  <si>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</si>
  <si>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</si>
  <si>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</si>
  <si>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</si>
  <si>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</si>
  <si>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</si>
  <si>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</si>
  <si>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</si>
  <si>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</si>
  <si>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</si>
  <si>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</si>
  <si>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</si>
  <si>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</si>
  <si>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</si>
  <si>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</si>
  <si>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</si>
  <si>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</si>
  <si>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</si>
  <si>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</si>
  <si>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</si>
  <si>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</si>
  <si>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</si>
  <si>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</si>
  <si>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</si>
  <si>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</si>
  <si>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</si>
  <si>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</si>
  <si>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</si>
  <si>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</si>
  <si>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</si>
  <si>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</si>
  <si>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</si>
  <si>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</si>
  <si>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</si>
  <si>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</si>
  <si>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</si>
  <si>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</si>
  <si>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</si>
  <si>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</si>
  <si>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</si>
  <si>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</si>
  <si>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</si>
  <si>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</si>
  <si>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</si>
  <si>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</si>
  <si>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</si>
  <si>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</si>
  <si>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</si>
  <si>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</si>
  <si>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</si>
  <si>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</si>
  <si>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</si>
  <si>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</si>
  <si>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</si>
  <si>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</si>
  <si>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</si>
  <si>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</si>
  <si>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</si>
  <si>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</si>
  <si>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</si>
  <si>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</si>
  <si>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</si>
  <si>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</si>
  <si>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</si>
  <si>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</si>
  <si>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</si>
  <si>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</si>
  <si>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</si>
  <si>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</si>
  <si>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</si>
  <si>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</si>
  <si>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</si>
  <si>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</si>
  <si>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</si>
  <si>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</si>
  <si>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</si>
  <si>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</si>
  <si>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</si>
  <si>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</si>
  <si>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</si>
  <si>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</si>
  <si>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</si>
  <si>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</si>
  <si>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</si>
  <si>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</si>
  <si>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</si>
  <si>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</si>
  <si>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</si>
  <si>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</si>
  <si>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</si>
  <si>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</si>
  <si>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</si>
  <si>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</si>
  <si>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</si>
  <si>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</si>
  <si>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</si>
  <si>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</si>
  <si>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</si>
  <si>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</si>
  <si>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</si>
  <si>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</si>
  <si>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</si>
  <si>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</si>
  <si>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</si>
  <si>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</si>
  <si>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</si>
  <si>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</si>
  <si>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</si>
  <si>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</si>
  <si>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</si>
  <si>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</si>
  <si>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</si>
  <si>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</si>
  <si>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</si>
  <si>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</si>
  <si>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</si>
  <si>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</si>
  <si>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</si>
  <si>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</si>
  <si>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</si>
  <si>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</si>
  <si>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</si>
  <si>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</si>
  <si>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</si>
  <si>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</si>
  <si>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</si>
  <si>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</si>
  <si>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</si>
  <si>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</si>
  <si>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</si>
  <si>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</si>
  <si>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</si>
  <si>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</si>
  <si>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</si>
  <si>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</si>
  <si>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</si>
  <si>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</si>
  <si>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</si>
  <si>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</si>
  <si>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</si>
  <si>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</si>
  <si>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</si>
  <si>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</si>
  <si>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</si>
  <si>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</si>
  <si>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</si>
  <si>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</si>
  <si>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</si>
  <si>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</si>
  <si>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</si>
  <si>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</si>
  <si>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</si>
  <si>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</si>
  <si>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</si>
  <si>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</si>
  <si>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</si>
  <si>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</si>
  <si>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</si>
  <si>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</si>
  <si>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</si>
  <si>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</si>
  <si>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</si>
  <si>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</si>
  <si>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</si>
  <si>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</si>
  <si>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</si>
  <si>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</si>
  <si>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</si>
  <si>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</si>
  <si>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</si>
  <si>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</si>
  <si>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</si>
  <si>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</si>
  <si>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</si>
  <si>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</si>
  <si>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</si>
  <si>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</si>
  <si>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</si>
  <si>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</si>
  <si>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</si>
  <si>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</si>
  <si>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</si>
  <si>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</si>
  <si>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</si>
  <si>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</si>
  <si>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</si>
  <si>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</si>
  <si>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</si>
  <si>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</si>
  <si>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</si>
  <si>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</si>
  <si>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</si>
  <si>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</si>
  <si>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</si>
  <si>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</si>
  <si>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</si>
  <si>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</si>
  <si>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</si>
  <si>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</si>
  <si>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</si>
  <si>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</si>
  <si>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</si>
  <si>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</si>
  <si>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</si>
  <si>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</si>
  <si>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</si>
  <si>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</si>
  <si>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</si>
  <si>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</si>
  <si>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</si>
  <si>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</si>
  <si>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</si>
  <si>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</si>
  <si>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</si>
  <si>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</si>
  <si>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</si>
  <si>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</si>
  <si>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</si>
  <si>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</si>
  <si>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</si>
  <si>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</si>
  <si>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</si>
  <si>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</si>
  <si>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</si>
  <si>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</si>
  <si>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</si>
  <si>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</si>
  <si>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</si>
  <si>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</si>
  <si>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</si>
  <si>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</si>
  <si>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</si>
  <si>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</si>
  <si>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</si>
  <si>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</si>
  <si>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</si>
  <si>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</si>
  <si>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</si>
  <si>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</si>
  <si>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</si>
  <si>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</si>
  <si>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</si>
  <si>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</si>
  <si>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</si>
  <si>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</si>
  <si>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</si>
  <si>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</si>
  <si>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</si>
  <si>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</si>
  <si>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</si>
  <si>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</si>
  <si>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</si>
  <si>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</si>
  <si>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</si>
  <si>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</si>
  <si>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</si>
  <si>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</si>
  <si>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</si>
  <si>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</si>
  <si>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</si>
  <si>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</si>
  <si>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</si>
  <si>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</si>
  <si>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</si>
  <si>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</si>
  <si>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</si>
  <si>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</si>
  <si>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</si>
  <si>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</si>
  <si>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</si>
  <si>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</si>
  <si>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</si>
  <si>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</si>
  <si>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</si>
  <si>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</si>
  <si>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</si>
  <si>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</si>
  <si>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</si>
  <si>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</si>
  <si>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</si>
  <si>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</si>
  <si>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</si>
  <si>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</si>
  <si>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</si>
  <si>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</si>
  <si>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</si>
  <si>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</si>
  <si>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</si>
  <si>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</si>
  <si>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</si>
  <si>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</si>
  <si>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</si>
  <si>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</si>
  <si>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</si>
  <si>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</si>
  <si>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</si>
  <si>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</si>
  <si>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</si>
  <si>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</si>
  <si>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</si>
  <si>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</si>
  <si>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</si>
  <si>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</si>
  <si>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</si>
  <si>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</si>
  <si>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</si>
  <si>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</si>
  <si>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</si>
  <si>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</si>
  <si>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</si>
  <si>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</si>
  <si>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</si>
  <si>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</si>
  <si>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</si>
  <si>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</si>
  <si>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</si>
  <si>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</si>
  <si>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</si>
  <si>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</si>
  <si>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</si>
  <si>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</si>
  <si>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</si>
  <si>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</si>
  <si>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</si>
  <si>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</si>
  <si>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</si>
  <si>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</si>
  <si>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</si>
  <si>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</si>
  <si>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</si>
  <si>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</si>
  <si>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</si>
  <si>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</si>
  <si>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</si>
  <si>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</si>
  <si>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</si>
  <si>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</si>
  <si>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</si>
  <si>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</si>
  <si>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</si>
  <si>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</si>
  <si>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</si>
  <si>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</si>
  <si>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</si>
  <si>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</si>
  <si>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</si>
  <si>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</si>
  <si>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</si>
  <si>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</si>
  <si>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</si>
  <si>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</si>
  <si>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</si>
  <si>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</si>
  <si>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</si>
  <si>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</si>
  <si>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</si>
  <si>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</si>
  <si>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</si>
  <si>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</si>
  <si>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</si>
  <si>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</si>
  <si>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</si>
  <si>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</si>
  <si>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</si>
  <si>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</si>
  <si>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</si>
  <si>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</si>
  <si>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</si>
  <si>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</si>
  <si>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</si>
  <si>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</si>
  <si>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</si>
  <si>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</si>
  <si>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</si>
  <si>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</si>
  <si>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</si>
  <si>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</si>
  <si>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</si>
  <si>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</si>
  <si>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</si>
  <si>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</si>
  <si>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</si>
  <si>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</si>
  <si>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</si>
  <si>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</si>
  <si>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</si>
  <si>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</si>
  <si>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</si>
  <si>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</si>
  <si>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</si>
  <si>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</si>
  <si>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</si>
  <si>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</si>
  <si>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</si>
  <si>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</si>
  <si>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</si>
  <si>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</si>
  <si>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</si>
  <si>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</si>
  <si>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</si>
  <si>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</si>
  <si>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</si>
  <si>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</si>
  <si>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</si>
  <si>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</si>
  <si>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</si>
  <si>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</si>
  <si>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</si>
  <si>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</si>
  <si>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</si>
  <si>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</si>
  <si>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</si>
  <si>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</si>
  <si>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</si>
  <si>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</si>
  <si>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</si>
  <si>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</si>
  <si>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</si>
  <si>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</si>
  <si>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</si>
  <si>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</si>
  <si>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</si>
  <si>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</si>
  <si>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</si>
  <si>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</si>
  <si>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</si>
  <si>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</si>
  <si>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</si>
  <si>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</si>
  <si>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</si>
  <si>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</si>
  <si>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</si>
  <si>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</si>
  <si>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</si>
  <si>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</si>
  <si>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</si>
  <si>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</si>
  <si>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</si>
  <si>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</si>
  <si>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</si>
  <si>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</si>
  <si>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</si>
  <si>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</si>
  <si>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</si>
  <si>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</si>
  <si>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</si>
  <si>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</si>
  <si>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</si>
  <si>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</si>
  <si>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</si>
  <si>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</si>
  <si>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</si>
  <si>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</si>
  <si>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</si>
  <si>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</si>
  <si>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</si>
  <si>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</si>
  <si>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</si>
  <si>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</si>
  <si>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</si>
  <si>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</si>
  <si>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</si>
  <si>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</si>
  <si>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</si>
  <si>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</si>
  <si>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</si>
  <si>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</si>
  <si>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</si>
  <si>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</si>
  <si>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</si>
  <si>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</si>
  <si>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</si>
  <si>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</si>
  <si>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</si>
  <si>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</si>
  <si>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</si>
  <si>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</si>
  <si>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</si>
  <si>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</si>
  <si>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</si>
  <si>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</si>
  <si>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</si>
  <si>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</si>
  <si>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</si>
  <si>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</si>
  <si>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</si>
  <si>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</si>
  <si>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</si>
  <si>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</si>
  <si>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</si>
  <si>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</si>
  <si>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</si>
  <si>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</si>
  <si>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</si>
  <si>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</si>
  <si>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</si>
  <si>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</si>
  <si>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</si>
  <si>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</si>
  <si>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</si>
  <si>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</si>
  <si>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</si>
  <si>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</si>
  <si>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</si>
  <si>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</si>
  <si>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</si>
  <si>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</si>
  <si>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</si>
  <si>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</si>
  <si>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</si>
  <si>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</si>
  <si>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</si>
  <si>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</si>
  <si>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</si>
  <si>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</si>
  <si>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</si>
  <si>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</si>
  <si>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</si>
  <si>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</si>
  <si>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</si>
  <si>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</si>
  <si>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</si>
  <si>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</si>
  <si>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</si>
  <si>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</si>
  <si>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</si>
  <si>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</si>
  <si>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</si>
  <si>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</si>
  <si>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</si>
  <si>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</si>
  <si>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</si>
  <si>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</si>
  <si>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</si>
  <si>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</si>
  <si>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</si>
  <si>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</si>
  <si>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</si>
  <si>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</si>
  <si>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</si>
  <si>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</si>
  <si>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</si>
  <si>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</si>
  <si>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</si>
  <si>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</si>
  <si>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</si>
  <si>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</si>
  <si>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</si>
  <si>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</si>
  <si>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</si>
  <si>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</si>
  <si>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</si>
  <si>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</si>
  <si>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</si>
  <si>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</si>
  <si>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</si>
  <si>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</si>
  <si>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</si>
  <si>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</si>
  <si>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</si>
  <si>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</si>
  <si>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</si>
  <si>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</si>
  <si>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</si>
  <si>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</si>
  <si>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</si>
  <si>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</si>
  <si>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</si>
  <si>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</si>
  <si>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</si>
  <si>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</si>
  <si>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</si>
  <si>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</si>
  <si>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</si>
  <si>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</si>
  <si>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</si>
  <si>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</si>
  <si>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</si>
  <si>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</si>
  <si>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</si>
  <si>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</si>
  <si>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</si>
  <si>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</si>
  <si>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</si>
  <si>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</si>
  <si>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</si>
  <si>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</si>
  <si>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</si>
  <si>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</si>
  <si>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</si>
  <si>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</si>
  <si>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</si>
  <si>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</si>
  <si>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</si>
  <si>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</si>
  <si>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</si>
  <si>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</si>
  <si>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</si>
  <si>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</si>
  <si>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</si>
  <si>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</si>
  <si>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</si>
  <si>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</si>
  <si>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</si>
  <si>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</si>
  <si>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</si>
  <si>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</si>
  <si>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</si>
  <si>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</si>
  <si>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</si>
  <si>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</si>
  <si>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</si>
  <si>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</si>
  <si>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</si>
  <si>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</si>
  <si>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</si>
  <si>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</si>
  <si>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</si>
  <si>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</si>
  <si>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</si>
  <si>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</si>
  <si>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</si>
  <si>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</si>
  <si>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</si>
  <si>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</si>
  <si>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</si>
  <si>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</si>
  <si>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</si>
  <si>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</si>
  <si>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</si>
  <si>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</si>
  <si>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</si>
  <si>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</si>
  <si>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</si>
  <si>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</si>
  <si>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</si>
  <si>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</si>
  <si>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</si>
  <si>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</si>
  <si>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</si>
  <si>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</si>
  <si>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</si>
  <si>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</si>
  <si>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</si>
  <si>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</si>
  <si>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</si>
  <si>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</si>
  <si>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</si>
  <si>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</si>
  <si>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</si>
  <si>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</si>
  <si>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</si>
  <si>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</si>
  <si>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</si>
  <si>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</si>
  <si>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</si>
  <si>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</si>
  <si>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</si>
  <si>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</si>
  <si>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</si>
  <si>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</si>
  <si>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</si>
  <si>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</si>
  <si>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</si>
  <si>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</si>
  <si>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</si>
  <si>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</si>
  <si>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</si>
  <si>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</si>
  <si>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</si>
  <si>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</si>
  <si>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</si>
  <si>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</si>
  <si>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</si>
  <si>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</si>
  <si>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</si>
  <si>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</si>
  <si>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</si>
  <si>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</si>
  <si>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</si>
  <si>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</si>
  <si>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</si>
  <si>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</si>
  <si>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</si>
  <si>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</si>
  <si>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</si>
  <si>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</si>
  <si>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</si>
  <si>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</si>
  <si>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</si>
  <si>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</si>
  <si>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</si>
  <si>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</si>
  <si>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</si>
  <si>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</si>
  <si>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</si>
  <si>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</si>
  <si>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</si>
  <si>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</si>
  <si>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</si>
  <si>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</si>
  <si>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</si>
  <si>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</si>
  <si>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</si>
  <si>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</si>
  <si>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</si>
  <si>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</si>
  <si>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</si>
  <si>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</si>
  <si>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</si>
  <si>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</si>
  <si>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</si>
  <si>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</si>
  <si>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</si>
  <si>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</si>
  <si>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</si>
  <si>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</si>
  <si>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</si>
  <si>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</si>
  <si>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</si>
  <si>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</si>
  <si>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</si>
  <si>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</si>
  <si>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</si>
  <si>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</si>
  <si>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</si>
  <si>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</si>
  <si>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</si>
  <si>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</si>
  <si>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</si>
  <si>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</si>
  <si>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</si>
  <si>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</si>
  <si>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</si>
  <si>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</si>
  <si>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</si>
  <si>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</si>
  <si>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</si>
  <si>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</si>
  <si>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</si>
  <si>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</si>
  <si>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</si>
  <si>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</si>
  <si>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</si>
  <si>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</si>
  <si>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</si>
  <si>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</si>
  <si>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</si>
  <si>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</si>
  <si>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</si>
  <si>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</si>
  <si>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</si>
  <si>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</si>
  <si>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</si>
  <si>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</si>
  <si>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</si>
  <si>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</si>
  <si>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</si>
  <si>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</si>
  <si>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</si>
  <si>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</si>
  <si>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</si>
  <si>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</si>
  <si>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</si>
  <si>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</si>
  <si>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</si>
  <si>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</si>
  <si>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</si>
  <si>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</si>
  <si>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</si>
  <si>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</si>
  <si>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</si>
  <si>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</si>
  <si>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</si>
  <si>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</si>
  <si>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</si>
  <si>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</si>
  <si>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</si>
  <si>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</si>
  <si>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</si>
  <si>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</si>
  <si>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</si>
  <si>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</si>
  <si>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</si>
  <si>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</si>
  <si>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</si>
  <si>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</si>
  <si>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</si>
  <si>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</si>
  <si>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</si>
  <si>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</si>
  <si>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</si>
  <si>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</si>
  <si>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</si>
  <si>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</si>
  <si>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</si>
  <si>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</si>
  <si>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</si>
  <si>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</si>
  <si>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</si>
  <si>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</si>
  <si>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</si>
  <si>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</si>
  <si>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</si>
  <si>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</si>
  <si>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</si>
  <si>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</si>
  <si>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</si>
  <si>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</si>
  <si>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</si>
  <si>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</si>
  <si>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</si>
  <si>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</si>
  <si>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</si>
  <si>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</si>
  <si>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</si>
  <si>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</si>
  <si>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</si>
  <si>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</si>
  <si>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</si>
  <si>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</si>
  <si>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</si>
  <si>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</si>
  <si>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</si>
  <si>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</si>
  <si>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</si>
  <si>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</si>
  <si>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</si>
  <si>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</si>
  <si>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</si>
  <si>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</si>
  <si>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</si>
  <si>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</si>
  <si>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</si>
  <si>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</si>
  <si>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</si>
  <si>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</si>
  <si>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</si>
  <si>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</si>
  <si>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</si>
  <si>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</si>
  <si>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</si>
  <si>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</si>
  <si>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</si>
  <si>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</si>
  <si>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</si>
  <si>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</si>
  <si>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</si>
  <si>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</si>
  <si>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</si>
  <si>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</si>
  <si>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</si>
  <si>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</si>
  <si>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</si>
  <si>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</si>
  <si>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</si>
  <si>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</si>
  <si>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</si>
  <si>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</si>
  <si>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</si>
  <si>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</si>
  <si>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</si>
  <si>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</si>
  <si>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</si>
  <si>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</si>
  <si>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</si>
  <si>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</si>
  <si>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</si>
  <si>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</si>
  <si>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</si>
  <si>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</si>
  <si>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</si>
  <si>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</si>
  <si>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</si>
  <si>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</si>
  <si>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</si>
  <si>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</si>
  <si>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</si>
  <si>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</si>
  <si>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</si>
  <si>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</si>
  <si>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</si>
  <si>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</si>
  <si>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</si>
  <si>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</si>
  <si>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</si>
  <si>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</si>
  <si>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</si>
  <si>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</si>
  <si>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</si>
  <si>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</si>
  <si>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</si>
  <si>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</si>
  <si>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</si>
  <si>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</si>
  <si>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</si>
  <si>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</si>
  <si>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</si>
  <si>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</si>
  <si>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</si>
  <si>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</si>
  <si>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</si>
  <si>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</si>
  <si>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</si>
  <si>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</si>
  <si>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</si>
  <si>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</si>
  <si>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</si>
  <si>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</si>
  <si>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</si>
  <si>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</si>
  <si>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</si>
  <si>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</si>
  <si>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</si>
  <si>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</si>
  <si>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</si>
  <si>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</si>
  <si>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</si>
  <si>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</si>
  <si>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</si>
  <si>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</si>
  <si>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</si>
  <si>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</si>
  <si>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</si>
  <si>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</si>
  <si>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</si>
  <si>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</si>
  <si>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</si>
  <si>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</si>
  <si>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</si>
  <si>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</si>
  <si>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</si>
  <si>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</si>
  <si>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</si>
  <si>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</si>
  <si>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</si>
  <si>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</si>
  <si>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</si>
  <si>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</si>
  <si>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</si>
  <si>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</si>
  <si>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</si>
  <si>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</si>
  <si>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</si>
  <si>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</si>
  <si>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</si>
  <si>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</si>
  <si>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</si>
  <si>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</si>
  <si>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</si>
  <si>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</si>
  <si>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</si>
  <si>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</si>
  <si>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</si>
  <si>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</si>
  <si>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</si>
  <si>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</si>
  <si>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</si>
  <si>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</si>
  <si>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</si>
  <si>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</si>
  <si>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</si>
  <si>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</si>
  <si>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</si>
  <si>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</si>
  <si>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</si>
  <si>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</si>
  <si>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</si>
  <si>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</si>
  <si>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</si>
  <si>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</si>
  <si>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</si>
  <si>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</si>
  <si>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</si>
  <si>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</si>
  <si>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</si>
  <si>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</si>
  <si>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</si>
  <si>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</si>
  <si>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</si>
  <si>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</si>
  <si>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</si>
  <si>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</si>
  <si>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</si>
  <si>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</si>
  <si>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</si>
  <si>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</si>
  <si>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</si>
  <si>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</si>
  <si>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</si>
  <si>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</si>
  <si>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</si>
  <si>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</si>
  <si>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</si>
  <si>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</si>
  <si>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</si>
  <si>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</si>
  <si>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</si>
  <si>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</si>
  <si>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</si>
  <si>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</si>
  <si>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</si>
  <si>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</si>
  <si>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</si>
  <si>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</si>
  <si>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</si>
  <si>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</si>
  <si>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</si>
  <si>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</si>
  <si>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</si>
  <si>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</si>
  <si>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</si>
  <si>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</si>
  <si>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</si>
  <si>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</si>
  <si>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</si>
  <si>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</si>
  <si>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</si>
  <si>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</si>
  <si>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</si>
  <si>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</si>
  <si>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</si>
  <si>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</si>
  <si>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</si>
  <si>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</si>
  <si>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</si>
  <si>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</si>
  <si>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</si>
  <si>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</si>
  <si>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</si>
  <si>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</si>
  <si>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</si>
  <si>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</si>
  <si>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</si>
  <si>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</si>
  <si>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</si>
  <si>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</si>
  <si>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</si>
  <si>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</si>
  <si>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</si>
  <si>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</si>
  <si>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</si>
  <si>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</si>
  <si>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</si>
  <si>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</si>
  <si>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</si>
  <si>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</si>
  <si>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</si>
  <si>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</si>
  <si>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</si>
  <si>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</si>
  <si>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</si>
  <si>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</si>
  <si>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</si>
  <si>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</si>
  <si>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</si>
  <si>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</si>
  <si>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</si>
  <si>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</si>
  <si>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</si>
  <si>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</si>
  <si>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</si>
  <si>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</si>
  <si>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</si>
  <si>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</si>
  <si>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</si>
  <si>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</si>
  <si>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</si>
  <si>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</si>
  <si>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</si>
  <si>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</si>
  <si>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</si>
  <si>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</si>
  <si>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</si>
  <si>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</si>
  <si>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</si>
  <si>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</si>
  <si>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</si>
  <si>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</si>
  <si>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</si>
  <si>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</si>
  <si>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</si>
  <si>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</si>
  <si>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</si>
  <si>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</si>
  <si>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</si>
  <si>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</si>
  <si>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</si>
  <si>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</si>
  <si>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</si>
  <si>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</si>
  <si>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</si>
  <si>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</si>
  <si>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</si>
  <si>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</si>
  <si>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</si>
  <si>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</si>
  <si>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</si>
  <si>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</si>
  <si>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</si>
  <si>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</si>
  <si>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</si>
  <si>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</si>
  <si>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</si>
  <si>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</si>
  <si>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</si>
  <si>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</si>
  <si>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</si>
  <si>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</si>
  <si>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</si>
  <si>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</si>
  <si>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</si>
  <si>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</si>
  <si>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</si>
  <si>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</si>
  <si>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</si>
  <si>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</si>
  <si>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</si>
  <si>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</si>
  <si>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</si>
  <si>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</si>
  <si>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</si>
  <si>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</si>
  <si>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</si>
  <si>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</si>
  <si>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</si>
  <si>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</si>
  <si>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</si>
  <si>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</si>
  <si>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</si>
  <si>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</si>
  <si>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</si>
  <si>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</si>
  <si>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</si>
  <si>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</si>
  <si>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</si>
  <si>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</si>
  <si>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</si>
  <si>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</si>
  <si>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</si>
  <si>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</si>
  <si>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</si>
  <si>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</si>
  <si>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</si>
  <si>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</si>
  <si>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</si>
  <si>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</si>
  <si>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</si>
  <si>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</si>
  <si>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</si>
  <si>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</si>
  <si>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</si>
  <si>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</si>
  <si>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</si>
  <si>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</si>
  <si>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</si>
  <si>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</si>
  <si>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</si>
  <si>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</si>
  <si>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</si>
  <si>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</si>
  <si>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</si>
  <si>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</si>
  <si>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</si>
  <si>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</si>
  <si>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</si>
  <si>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</si>
  <si>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</si>
  <si>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</si>
  <si>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</si>
  <si>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</si>
  <si>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</si>
  <si>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</si>
  <si>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</si>
  <si>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</si>
  <si>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</si>
  <si>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</si>
  <si>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</si>
  <si>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</si>
  <si>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</si>
  <si>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</si>
  <si>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</si>
  <si>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</si>
  <si>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</si>
  <si>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</si>
  <si>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</si>
  <si>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</si>
  <si>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</si>
  <si>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</si>
  <si>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</si>
  <si>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</si>
  <si>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</si>
  <si>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</si>
  <si>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</si>
  <si>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</si>
  <si>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</si>
  <si>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</si>
  <si>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</si>
  <si>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</si>
  <si>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</si>
  <si>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</si>
  <si>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</si>
  <si>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</si>
  <si>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</si>
  <si>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</si>
  <si>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</si>
  <si>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</si>
  <si>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</si>
  <si>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</si>
  <si>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</si>
  <si>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</si>
  <si>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</si>
  <si>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</si>
  <si>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</si>
  <si>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</si>
  <si>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</si>
  <si>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</si>
  <si>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</si>
  <si>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</si>
  <si>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</si>
  <si>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</si>
  <si>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</si>
  <si>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</si>
  <si>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</si>
  <si>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</si>
  <si>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</si>
  <si>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</si>
  <si>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</si>
  <si>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</si>
  <si>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</si>
  <si>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</si>
  <si>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</si>
  <si>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</si>
  <si>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</si>
  <si>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</si>
  <si>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</si>
  <si>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</si>
  <si>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</si>
  <si>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</si>
  <si>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</si>
  <si>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</si>
  <si>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</si>
  <si>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</si>
  <si>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</si>
  <si>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</si>
  <si>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</si>
  <si>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</si>
  <si>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</si>
  <si>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</si>
  <si>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</si>
  <si>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</si>
  <si>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</si>
  <si>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</si>
  <si>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</si>
  <si>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</si>
  <si>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</si>
  <si>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</si>
  <si>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</si>
  <si>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</si>
  <si>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</si>
  <si>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</si>
  <si>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</si>
  <si>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</si>
  <si>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</si>
  <si>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</si>
  <si>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</si>
  <si>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</si>
  <si>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</si>
  <si>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</si>
  <si>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</si>
  <si>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</si>
  <si>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</si>
  <si>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</si>
  <si>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</si>
  <si>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</si>
  <si>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</si>
  <si>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</si>
  <si>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</si>
  <si>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</si>
  <si>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</si>
  <si>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</si>
  <si>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</si>
  <si>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</si>
  <si>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</si>
  <si>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</si>
  <si>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</si>
  <si>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</si>
  <si>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</si>
  <si>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</si>
  <si>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</si>
  <si>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</si>
  <si>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</si>
  <si>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</si>
  <si>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</si>
  <si>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</si>
  <si>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</si>
  <si>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</si>
  <si>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</si>
  <si>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</si>
  <si>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</si>
  <si>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</si>
  <si>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</si>
  <si>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</si>
  <si>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</si>
  <si>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</si>
  <si>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</si>
  <si>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</si>
  <si>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</si>
  <si>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</si>
  <si>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</si>
  <si>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</si>
  <si>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</si>
  <si>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</si>
  <si>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</si>
  <si>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</si>
  <si>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</si>
  <si>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</si>
  <si>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</si>
  <si>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</si>
  <si>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</si>
  <si>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</si>
  <si>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</si>
  <si>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</si>
  <si>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</si>
  <si>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</si>
  <si>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</si>
  <si>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</si>
  <si>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</si>
  <si>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</si>
  <si>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</si>
  <si>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</si>
  <si>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</si>
  <si>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</si>
  <si>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</si>
  <si>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</si>
  <si>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</si>
  <si>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</si>
  <si>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</si>
  <si>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</si>
  <si>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</si>
  <si>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</si>
  <si>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</si>
  <si>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</si>
  <si>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</si>
  <si>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</si>
  <si>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</si>
  <si>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</si>
  <si>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</si>
  <si>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</si>
  <si>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</si>
  <si>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</si>
  <si>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</si>
  <si>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</si>
  <si>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</si>
  <si>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</si>
  <si>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</si>
  <si>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</si>
  <si>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</si>
  <si>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</si>
  <si>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</si>
  <si>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</si>
  <si>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</si>
  <si>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</si>
  <si>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</si>
  <si>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</si>
  <si>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</si>
  <si>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</si>
  <si>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</si>
  <si>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</si>
  <si>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</si>
  <si>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</si>
  <si>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</si>
  <si>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</si>
  <si>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</si>
  <si>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</si>
  <si>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</si>
  <si>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</si>
  <si>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</si>
  <si>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</si>
  <si>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</si>
  <si>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</si>
  <si>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</si>
  <si>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</si>
  <si>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</si>
  <si>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</si>
  <si>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</si>
  <si>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</si>
  <si>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</si>
  <si>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</si>
  <si>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</si>
  <si>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</si>
  <si>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</si>
  <si>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</si>
  <si>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</si>
  <si>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</si>
  <si>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</si>
  <si>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</si>
  <si>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</si>
  <si>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</si>
  <si>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</si>
  <si>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</si>
  <si>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</si>
  <si>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</si>
  <si>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</si>
  <si>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</si>
  <si>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</si>
  <si>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</si>
  <si>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</si>
  <si>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</si>
  <si>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</si>
  <si>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</si>
  <si>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</si>
  <si>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</si>
  <si>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</si>
  <si>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</si>
  <si>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</si>
  <si>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</si>
  <si>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</si>
  <si>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</si>
  <si>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</si>
  <si>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</si>
  <si>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</si>
  <si>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</si>
  <si>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</si>
  <si>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</si>
  <si>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</si>
  <si>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</si>
  <si>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</si>
  <si>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</si>
  <si>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</si>
  <si>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</si>
  <si>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</si>
  <si>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</si>
  <si>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</si>
  <si>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</si>
  <si>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</si>
  <si>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</si>
  <si>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</si>
  <si>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</si>
  <si>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</si>
  <si>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</si>
  <si>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</si>
  <si>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</si>
  <si>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</si>
  <si>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</si>
  <si>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</si>
  <si>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</si>
  <si>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</si>
  <si>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</si>
  <si>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</si>
  <si>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</si>
  <si>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</si>
  <si>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</si>
  <si>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</si>
  <si>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</si>
  <si>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</si>
  <si>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</si>
  <si>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</si>
  <si>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</si>
  <si>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</si>
  <si>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</si>
  <si>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</si>
  <si>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</si>
  <si>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</si>
  <si>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</si>
  <si>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</si>
  <si>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</si>
  <si>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</si>
  <si>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</si>
  <si>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</si>
  <si>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</si>
  <si>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</si>
  <si>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</si>
  <si>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</si>
  <si>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</si>
  <si>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</si>
  <si>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</si>
  <si>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</si>
  <si>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</si>
  <si>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</si>
  <si>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</si>
  <si>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</si>
  <si>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</si>
  <si>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</si>
  <si>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</si>
  <si>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</si>
  <si>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</si>
  <si>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</si>
  <si>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</si>
  <si>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</si>
  <si>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</si>
  <si>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</si>
  <si>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</si>
  <si>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</si>
  <si>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</si>
  <si>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</si>
  <si>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</si>
  <si>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</si>
  <si>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</si>
  <si>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</si>
  <si>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</si>
  <si>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</si>
  <si>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</si>
  <si>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</si>
  <si>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</si>
  <si>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</si>
  <si>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</si>
  <si>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</si>
  <si>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</si>
  <si>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</si>
  <si>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</si>
  <si>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</si>
  <si>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</si>
  <si>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</si>
  <si>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</si>
  <si>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</si>
  <si>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</si>
  <si>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</si>
  <si>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</si>
  <si>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</si>
  <si>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</si>
  <si>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</si>
  <si>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</si>
  <si>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</si>
  <si>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</si>
  <si>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</si>
  <si>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</si>
  <si>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</si>
  <si>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</si>
  <si>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</si>
  <si>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</si>
  <si>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</si>
  <si>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</si>
  <si>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</si>
  <si>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</si>
  <si>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</si>
  <si>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</si>
  <si>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</si>
  <si>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</si>
  <si>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</si>
  <si>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</si>
  <si>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</si>
  <si>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</si>
  <si>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</si>
  <si>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</si>
  <si>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</si>
  <si>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</si>
  <si>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</si>
  <si>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</si>
  <si>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</si>
  <si>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</si>
  <si>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</si>
  <si>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</si>
  <si>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</si>
  <si>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</si>
  <si>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</si>
  <si>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</si>
  <si>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</si>
  <si>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</si>
  <si>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</si>
  <si>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</si>
  <si>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</si>
  <si>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</si>
  <si>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</si>
  <si>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</si>
  <si>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</si>
  <si>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</si>
  <si>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</si>
  <si>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</si>
  <si>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</si>
  <si>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</si>
  <si>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</si>
  <si>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</si>
  <si>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</si>
  <si>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</si>
  <si>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</si>
  <si>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</si>
  <si>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</si>
  <si>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</si>
  <si>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</si>
  <si>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</si>
  <si>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</si>
  <si>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</si>
  <si>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</si>
  <si>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</si>
  <si>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</si>
  <si>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</si>
  <si>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</si>
  <si>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</si>
  <si>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</si>
  <si>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</si>
  <si>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</si>
  <si>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</si>
  <si>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</si>
  <si>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</si>
  <si>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</si>
  <si>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</si>
  <si>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</si>
  <si>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</si>
  <si>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</si>
  <si>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</si>
  <si>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</si>
  <si>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</si>
  <si>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</si>
  <si>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</si>
  <si>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</si>
  <si>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</si>
  <si>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</si>
  <si>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</si>
  <si>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</si>
  <si>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</si>
  <si>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</si>
  <si>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</si>
  <si>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</si>
  <si>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</si>
  <si>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</si>
  <si>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</si>
  <si>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</si>
  <si>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</si>
  <si>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</si>
  <si>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</si>
  <si>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</si>
  <si>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</si>
  <si>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</si>
  <si>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</si>
  <si>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</si>
  <si>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</si>
  <si>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</si>
  <si>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</si>
  <si>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</si>
  <si>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</si>
  <si>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</si>
  <si>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</si>
  <si>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</si>
  <si>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</si>
  <si>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</si>
  <si>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</si>
  <si>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</si>
  <si>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</si>
  <si>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</si>
  <si>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</si>
  <si>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</si>
  <si>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</si>
  <si>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</si>
  <si>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</si>
  <si>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</si>
  <si>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</si>
  <si>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</si>
  <si>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</si>
  <si>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</si>
  <si>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</si>
  <si>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</si>
  <si>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</si>
  <si>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</si>
  <si>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</si>
  <si>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</si>
  <si>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</si>
  <si>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</si>
  <si>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</si>
  <si>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</si>
  <si>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</si>
  <si>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</si>
  <si>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</si>
  <si>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</si>
  <si>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</si>
  <si>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</si>
  <si>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</si>
  <si>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</si>
  <si>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</si>
  <si>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</si>
  <si>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</si>
  <si>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</si>
  <si>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</si>
  <si>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</si>
  <si>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</si>
  <si>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</si>
  <si>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</si>
  <si>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</si>
  <si>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</si>
  <si>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</si>
  <si>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</si>
  <si>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</si>
  <si>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</si>
  <si>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</si>
  <si>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</si>
  <si>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</si>
  <si>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</si>
  <si>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</si>
  <si>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</si>
  <si>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</si>
  <si>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</si>
  <si>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</si>
  <si>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</si>
  <si>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</si>
  <si>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</si>
  <si>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</si>
  <si>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</si>
  <si>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</si>
  <si>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</si>
  <si>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</si>
  <si>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</si>
  <si>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</si>
  <si>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</si>
  <si>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</si>
  <si>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</si>
  <si>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</si>
  <si>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</si>
  <si>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</si>
  <si>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</si>
  <si>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</si>
  <si>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</si>
  <si>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</si>
  <si>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</si>
  <si>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</si>
  <si>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</si>
  <si>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</si>
  <si>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</si>
  <si>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</si>
  <si>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</si>
  <si>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</si>
  <si>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</si>
  <si>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</si>
  <si>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</si>
  <si>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</si>
  <si>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</si>
  <si>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</si>
  <si>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</si>
  <si>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</si>
  <si>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</si>
  <si>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</si>
  <si>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</si>
  <si>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</si>
  <si>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</si>
  <si>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</si>
  <si>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</si>
  <si>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</si>
  <si>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</si>
  <si>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</si>
  <si>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</si>
  <si>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</si>
  <si>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</si>
  <si>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</si>
  <si>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</si>
  <si>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</si>
  <si>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</si>
  <si>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</si>
  <si>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</si>
  <si>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</si>
  <si>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</si>
  <si>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</si>
  <si>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</si>
  <si>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</si>
  <si>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</si>
  <si>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</si>
  <si>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</si>
  <si>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</si>
  <si>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</si>
  <si>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</si>
  <si>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</si>
  <si>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</si>
  <si>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</si>
  <si>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</si>
  <si>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</si>
  <si>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</si>
  <si>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</si>
  <si>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</si>
  <si>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</si>
  <si>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</si>
  <si>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</si>
  <si>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</si>
  <si>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</si>
  <si>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</si>
  <si>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</si>
  <si>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</si>
  <si>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</si>
  <si>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</si>
  <si>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</si>
  <si>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</si>
  <si>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</si>
  <si>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</si>
  <si>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</si>
  <si>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</si>
  <si>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</si>
  <si>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</si>
  <si>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</si>
  <si>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</si>
  <si>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</si>
  <si>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</si>
  <si>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</si>
  <si>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</si>
  <si>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</si>
  <si>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</si>
  <si>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</si>
  <si>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</si>
  <si>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</si>
  <si>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</si>
  <si>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</si>
  <si>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</si>
  <si>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</si>
  <si>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</si>
  <si>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</si>
  <si>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</si>
  <si>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</si>
  <si>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</si>
  <si>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</si>
  <si>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</si>
  <si>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</si>
  <si>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</si>
  <si>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</si>
  <si>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</si>
  <si>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</si>
  <si>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</si>
  <si>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</si>
  <si>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</si>
  <si>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</si>
  <si>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</si>
  <si>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</si>
  <si>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</si>
  <si>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</si>
  <si>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</si>
  <si>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</si>
  <si>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</si>
  <si>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</si>
  <si>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</si>
  <si>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</si>
  <si>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</si>
  <si>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</si>
  <si>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</si>
  <si>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</si>
  <si>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</si>
  <si>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</si>
  <si>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</si>
  <si>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</si>
  <si>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</si>
  <si>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</si>
  <si>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</si>
  <si>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</si>
  <si>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</si>
  <si>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</si>
  <si>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</si>
  <si>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</si>
  <si>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</si>
  <si>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</si>
  <si>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</si>
  <si>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</si>
  <si>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</si>
  <si>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</si>
  <si>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</si>
  <si>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</si>
  <si>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</si>
  <si>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</si>
  <si>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</si>
  <si>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</si>
  <si>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</si>
  <si>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</si>
  <si>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</si>
  <si>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</si>
  <si>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</si>
  <si>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</si>
  <si>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</si>
  <si>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</si>
  <si>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</si>
  <si>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</si>
  <si>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</si>
  <si>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</si>
  <si>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</si>
  <si>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</si>
  <si>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</si>
  <si>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</si>
  <si>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</si>
  <si>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</si>
  <si>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</si>
  <si>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</si>
  <si>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</si>
  <si>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</si>
  <si>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</si>
  <si>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</si>
  <si>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</si>
  <si>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</si>
  <si>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</si>
  <si>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</si>
  <si>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</si>
  <si>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</si>
  <si>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</si>
  <si>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</si>
  <si>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</si>
  <si>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</si>
  <si>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</si>
  <si>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</si>
  <si>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</si>
  <si>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</si>
  <si>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</si>
  <si>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</si>
  <si>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</si>
  <si>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</si>
  <si>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</si>
  <si>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</si>
  <si>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</si>
  <si>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</si>
  <si>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</si>
  <si>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</si>
  <si>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</si>
  <si>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</si>
  <si>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</si>
  <si>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</si>
  <si>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</si>
  <si>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</si>
  <si>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</si>
  <si>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</si>
  <si>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</si>
  <si>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</si>
  <si>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</si>
  <si>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</si>
  <si>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</si>
  <si>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</si>
  <si>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</si>
  <si>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</si>
  <si>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</si>
  <si>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</si>
  <si>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</si>
  <si>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</si>
  <si>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</si>
  <si>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</si>
  <si>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</si>
  <si>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</si>
  <si>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</si>
  <si>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</si>
  <si>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</si>
  <si>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</si>
  <si>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</si>
  <si>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</si>
  <si>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</si>
  <si>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</si>
  <si>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</si>
  <si>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</si>
  <si>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</si>
  <si>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</si>
  <si>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</si>
  <si>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</si>
  <si>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</si>
  <si>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</si>
  <si>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</si>
  <si>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</si>
  <si>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</si>
  <si>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</si>
  <si>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</si>
  <si>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</si>
  <si>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</si>
  <si>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</si>
  <si>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</si>
  <si>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</si>
  <si>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</si>
  <si>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</si>
  <si>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</si>
  <si>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</si>
  <si>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</si>
  <si>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</si>
  <si>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</si>
  <si>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</si>
  <si>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</si>
  <si>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</si>
  <si>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</si>
  <si>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</si>
  <si>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</si>
  <si>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</si>
  <si>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</si>
  <si>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</si>
  <si>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</si>
  <si>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</si>
  <si>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</si>
  <si>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</si>
  <si>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</si>
  <si>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</si>
  <si>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</si>
  <si>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</si>
  <si>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</si>
  <si>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</si>
  <si>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</si>
  <si>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</si>
  <si>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</si>
  <si>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</si>
  <si>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</si>
  <si>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</si>
  <si>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</si>
  <si>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</si>
  <si>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</si>
  <si>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</si>
  <si>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</si>
  <si>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</si>
  <si>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</si>
  <si>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</si>
  <si>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</si>
  <si>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</si>
  <si>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</si>
  <si>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</si>
  <si>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</si>
  <si>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</si>
  <si>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</si>
  <si>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</si>
  <si>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</si>
  <si>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</si>
  <si>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</si>
  <si>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</si>
  <si>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</si>
  <si>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</si>
  <si>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</si>
  <si>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</si>
  <si>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</si>
  <si>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</si>
  <si>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</si>
  <si>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</si>
  <si>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</si>
  <si>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</si>
  <si>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</si>
  <si>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</si>
  <si>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</si>
  <si>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</si>
  <si>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</si>
  <si>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</si>
  <si>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</si>
  <si>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</si>
  <si>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</si>
  <si>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</si>
  <si>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</si>
  <si>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</si>
  <si>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</si>
  <si>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</si>
  <si>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</si>
  <si>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</si>
  <si>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</si>
  <si>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</si>
  <si>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</si>
  <si>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</si>
  <si>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</si>
  <si>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</si>
  <si>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</si>
  <si>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</si>
  <si>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</si>
  <si>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</si>
  <si>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</si>
  <si>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</si>
  <si>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</si>
  <si>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</si>
  <si>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</si>
  <si>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</si>
  <si>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</si>
  <si>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</si>
  <si>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</si>
  <si>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</si>
  <si>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</si>
  <si>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</si>
  <si>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</si>
  <si>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</si>
  <si>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</si>
  <si>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</si>
  <si>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</si>
  <si>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</si>
  <si>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</si>
  <si>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</si>
  <si>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</si>
  <si>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</si>
  <si>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</si>
  <si>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</si>
  <si>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</si>
  <si>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</si>
  <si>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</si>
  <si>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</si>
  <si>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</si>
  <si>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</si>
  <si>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</si>
  <si>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</si>
  <si>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</si>
  <si>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</si>
  <si>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</si>
  <si>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</si>
  <si>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</si>
  <si>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</si>
  <si>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</si>
  <si>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</si>
  <si>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</si>
  <si>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</si>
  <si>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</si>
  <si>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</si>
  <si>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</si>
  <si>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</si>
  <si>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</si>
  <si>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</si>
  <si>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</si>
  <si>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</si>
  <si>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</si>
  <si>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</si>
  <si>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</si>
  <si>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</si>
  <si>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</si>
  <si>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</si>
  <si>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</si>
  <si>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</si>
  <si>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</si>
  <si>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</si>
  <si>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</si>
  <si>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</si>
  <si>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</si>
  <si>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</si>
  <si>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</si>
  <si>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</si>
  <si>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</si>
  <si>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</si>
  <si>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</si>
  <si>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</si>
  <si>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</si>
  <si>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</si>
  <si>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</si>
  <si>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</si>
  <si>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</si>
  <si>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</si>
  <si>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</si>
  <si>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</si>
  <si>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</si>
  <si>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</si>
  <si>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</si>
  <si>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</si>
  <si>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</si>
  <si>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</si>
  <si>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</si>
  <si>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</si>
  <si>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</si>
  <si>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</si>
  <si>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</si>
  <si>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</si>
  <si>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</si>
  <si>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</si>
  <si>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</si>
  <si>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</si>
  <si>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</si>
  <si>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</si>
  <si>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</si>
  <si>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</si>
  <si>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</si>
  <si>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</si>
  <si>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</si>
  <si>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</si>
  <si>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</si>
  <si>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</si>
  <si>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</si>
  <si>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</si>
  <si>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</si>
  <si>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</si>
  <si>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</si>
  <si>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</si>
  <si>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</si>
  <si>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</si>
  <si>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</si>
  <si>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</si>
  <si>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</si>
  <si>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</si>
  <si>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</si>
  <si>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</si>
  <si>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</si>
  <si>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</si>
  <si>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</si>
  <si>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</si>
  <si>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</si>
  <si>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</si>
  <si>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</si>
  <si>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</si>
  <si>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</si>
  <si>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</si>
  <si>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</si>
  <si>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</si>
  <si>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</si>
  <si>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</si>
  <si>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</si>
  <si>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</si>
  <si>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</si>
  <si>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</si>
  <si>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</si>
  <si>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</si>
  <si>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</si>
  <si>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</si>
  <si>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</si>
  <si>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</si>
  <si>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</si>
  <si>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</si>
  <si>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</si>
  <si>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</si>
  <si>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</si>
  <si>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</si>
  <si>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</si>
  <si>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</si>
  <si>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</si>
  <si>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</si>
  <si>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</si>
  <si>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</si>
  <si>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</si>
  <si>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</si>
  <si>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</si>
  <si>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</si>
  <si>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</si>
  <si>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</si>
  <si>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</si>
  <si>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</si>
  <si>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</si>
  <si>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</si>
  <si>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</si>
  <si>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</si>
  <si>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</si>
  <si>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</si>
  <si>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</si>
  <si>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</si>
  <si>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</si>
  <si>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</si>
  <si>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</si>
  <si>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</si>
  <si>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</si>
  <si>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</si>
  <si>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</si>
  <si>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</si>
  <si>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</si>
  <si>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</si>
  <si>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</si>
  <si>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</si>
  <si>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</si>
  <si>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</si>
  <si>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</si>
  <si>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</si>
  <si>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</si>
  <si>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</si>
  <si>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</si>
  <si>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</si>
  <si>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</si>
  <si>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</si>
  <si>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</si>
  <si>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</si>
  <si>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</si>
  <si>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</si>
  <si>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</si>
  <si>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</si>
  <si>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</si>
  <si>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</si>
  <si>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</si>
  <si>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</si>
  <si>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</si>
  <si>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</si>
  <si>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</si>
  <si>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</si>
  <si>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</si>
  <si>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</si>
  <si>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</si>
  <si>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</si>
  <si>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</si>
  <si>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</si>
  <si>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</si>
  <si>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</si>
  <si>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</si>
  <si>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</si>
  <si>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</si>
  <si>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</si>
  <si>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</si>
  <si>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</si>
  <si>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</si>
  <si>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</si>
  <si>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</si>
  <si>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</si>
  <si>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</si>
  <si>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</si>
  <si>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</si>
  <si>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</si>
  <si>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</si>
  <si>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</si>
  <si>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</si>
  <si>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</si>
  <si>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</si>
  <si>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</si>
  <si>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</si>
  <si>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</si>
  <si>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</si>
  <si>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</si>
  <si>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</si>
  <si>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</si>
  <si>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</si>
  <si>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</si>
  <si>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</si>
  <si>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</si>
  <si>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</si>
  <si>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</si>
  <si>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</si>
  <si>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</si>
  <si>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</si>
  <si>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</si>
  <si>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</si>
  <si>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</si>
  <si>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</si>
  <si>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</si>
  <si>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</si>
  <si>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</si>
  <si>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</si>
  <si>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</si>
  <si>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</si>
  <si>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</si>
  <si>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</si>
  <si>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</si>
  <si>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</si>
  <si>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</si>
  <si>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</si>
  <si>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</si>
  <si>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</si>
  <si>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</si>
  <si>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</si>
  <si>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</si>
  <si>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</si>
  <si>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</si>
  <si>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</si>
  <si>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</si>
  <si>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</si>
  <si>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</si>
  <si>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</si>
  <si>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</si>
  <si>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</si>
  <si>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</si>
  <si>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</si>
  <si>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</si>
  <si>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</si>
  <si>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</si>
  <si>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</si>
  <si>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</si>
  <si>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</si>
  <si>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</si>
  <si>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</si>
  <si>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</si>
  <si>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</si>
  <si>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</si>
  <si>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</si>
  <si>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</si>
  <si>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</si>
  <si>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</si>
  <si>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</si>
  <si>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</si>
  <si>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</si>
  <si>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</si>
  <si>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</si>
  <si>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</si>
  <si>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</si>
  <si>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</si>
  <si>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</si>
  <si>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</si>
  <si>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</si>
  <si>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</si>
  <si>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</si>
  <si>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</si>
  <si>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</si>
  <si>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</si>
  <si>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</si>
  <si>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</si>
  <si>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</si>
  <si>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</si>
  <si>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</si>
  <si>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</si>
  <si>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</si>
  <si>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</si>
  <si>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</si>
  <si>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</si>
  <si>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</si>
  <si>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</si>
  <si>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</si>
  <si>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</si>
  <si>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</si>
  <si>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</si>
  <si>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</si>
  <si>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</si>
  <si>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</si>
  <si>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</si>
  <si>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</si>
  <si>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</si>
  <si>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</si>
  <si>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</si>
  <si>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</si>
  <si>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</si>
  <si>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</si>
  <si>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</si>
  <si>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</si>
  <si>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</si>
  <si>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</si>
  <si>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</si>
  <si>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</si>
  <si>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</si>
  <si>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</si>
  <si>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</si>
  <si>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</si>
  <si>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</si>
  <si>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</si>
  <si>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</si>
  <si>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</si>
  <si>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</si>
  <si>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</si>
  <si>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</si>
  <si>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</si>
  <si>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</si>
  <si>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</si>
  <si>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</si>
  <si>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</si>
  <si>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</si>
  <si>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</si>
  <si>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</si>
  <si>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</si>
  <si>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</si>
  <si>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</si>
  <si>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</si>
  <si>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</si>
  <si>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</si>
  <si>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</si>
  <si>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</si>
  <si>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</si>
  <si>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</si>
  <si>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</si>
  <si>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</si>
  <si>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</si>
  <si>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</si>
  <si>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</si>
  <si>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</si>
  <si>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</si>
  <si>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</si>
  <si>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</si>
  <si>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</si>
  <si>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</si>
  <si>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</si>
  <si>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</si>
  <si>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</si>
  <si>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</si>
  <si>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</si>
  <si>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</si>
  <si>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</si>
  <si>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</si>
  <si>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</si>
  <si>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</si>
  <si>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</si>
  <si>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</si>
  <si>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</si>
  <si>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</si>
  <si>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</si>
  <si>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</si>
  <si>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</si>
  <si>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</si>
  <si>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</si>
  <si>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</si>
  <si>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</si>
  <si>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</si>
  <si>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</si>
  <si>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</si>
  <si>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</si>
  <si>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</si>
  <si>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</si>
  <si>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</si>
  <si>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</si>
  <si>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</si>
  <si>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</si>
  <si>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</si>
  <si>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</si>
  <si>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</si>
  <si>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</si>
  <si>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</si>
  <si>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</si>
  <si>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</si>
  <si>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</si>
  <si>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</si>
  <si>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</si>
  <si>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</si>
  <si>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</si>
  <si>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</si>
  <si>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</si>
  <si>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</si>
  <si>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</si>
  <si>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</si>
  <si>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</si>
  <si>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</si>
  <si>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</si>
  <si>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</si>
  <si>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</si>
  <si>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</si>
  <si>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</si>
  <si>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</si>
  <si>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</si>
  <si>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</si>
  <si>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</si>
  <si>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</si>
  <si>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</si>
  <si>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</si>
  <si>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</si>
  <si>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</si>
  <si>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</si>
  <si>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</si>
  <si>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</si>
  <si>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</si>
  <si>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</si>
  <si>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</si>
  <si>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</si>
  <si>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</si>
  <si>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</si>
  <si>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</si>
  <si>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</si>
  <si>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</si>
  <si>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</si>
  <si>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</si>
  <si>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</si>
  <si>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</si>
  <si>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</si>
  <si>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</si>
  <si>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</si>
  <si>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</si>
  <si>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</si>
  <si>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</si>
  <si>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</si>
  <si>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</si>
  <si>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</si>
  <si>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</si>
  <si>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</si>
  <si>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</si>
  <si>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</si>
  <si>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</si>
  <si>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</si>
  <si>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</si>
  <si>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</si>
  <si>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</si>
  <si>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</si>
  <si>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</si>
  <si>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</si>
  <si>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</si>
  <si>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</si>
  <si>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</si>
  <si>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</si>
  <si>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</si>
  <si>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</si>
  <si>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</si>
  <si>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</si>
  <si>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</si>
  <si>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</si>
  <si>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</si>
  <si>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</si>
  <si>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</si>
  <si>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</si>
  <si>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</si>
  <si>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</si>
  <si>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</si>
  <si>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</si>
  <si>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</si>
  <si>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</si>
  <si>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</si>
  <si>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</si>
  <si>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</si>
  <si>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</si>
  <si>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</si>
  <si>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</si>
  <si>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</si>
  <si>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</si>
  <si>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</si>
  <si>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</si>
  <si>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</si>
  <si>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</si>
  <si>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</si>
  <si>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</si>
  <si>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</si>
  <si>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</si>
  <si>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</si>
  <si>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</si>
  <si>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</si>
  <si>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</si>
  <si>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</si>
  <si>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</si>
  <si>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</si>
  <si>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</si>
  <si>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</si>
  <si>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</si>
  <si>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</si>
  <si>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</si>
  <si>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</si>
  <si>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</si>
  <si>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</si>
  <si>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</si>
  <si>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</si>
  <si>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</si>
  <si>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</si>
  <si>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</si>
  <si>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</si>
  <si>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</si>
  <si>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</si>
  <si>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</si>
  <si>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</si>
  <si>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</si>
  <si>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</si>
  <si>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</si>
  <si>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</si>
  <si>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</si>
  <si>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</si>
  <si>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</si>
  <si>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</si>
  <si>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</si>
  <si>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</si>
  <si>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</si>
  <si>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</si>
  <si>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</si>
  <si>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</si>
  <si>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</si>
  <si>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</si>
  <si>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</si>
  <si>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</si>
  <si>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</si>
  <si>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</si>
  <si>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</si>
  <si>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</si>
  <si>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</si>
  <si>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</si>
  <si>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</si>
  <si>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</si>
  <si>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</si>
  <si>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</si>
  <si>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</si>
  <si>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</si>
  <si>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</si>
  <si>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</si>
  <si>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</si>
  <si>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</si>
  <si>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</si>
  <si>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</si>
  <si>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</si>
  <si>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</si>
  <si>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</si>
  <si>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</si>
  <si>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</si>
  <si>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</si>
  <si>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</si>
  <si>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</si>
  <si>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</si>
  <si>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</si>
  <si>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</si>
  <si>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</si>
  <si>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</si>
  <si>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</si>
  <si>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</si>
  <si>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</si>
  <si>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</si>
  <si>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</si>
  <si>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</si>
  <si>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</si>
  <si>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</si>
  <si>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</si>
  <si>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</si>
  <si>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</si>
  <si>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</si>
  <si>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</si>
  <si>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</si>
  <si>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</si>
  <si>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</si>
  <si>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</si>
  <si>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</si>
  <si>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</si>
  <si>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</si>
  <si>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</si>
  <si>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</si>
  <si>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</si>
  <si>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</si>
  <si>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</si>
  <si>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</si>
  <si>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</si>
  <si>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</si>
  <si>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</si>
  <si>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</si>
  <si>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</si>
  <si>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</si>
  <si>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</si>
  <si>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</si>
  <si>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</si>
  <si>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</si>
  <si>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</si>
  <si>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</si>
  <si>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</si>
  <si>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</si>
  <si>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</si>
  <si>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</si>
  <si>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</si>
  <si>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</si>
  <si>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</si>
  <si>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</si>
  <si>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</si>
  <si>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</si>
  <si>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</si>
  <si>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</si>
  <si>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</si>
  <si>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</si>
  <si>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</si>
  <si>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</si>
  <si>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</si>
  <si>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</si>
  <si>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</si>
  <si>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</si>
  <si>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</si>
  <si>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</si>
  <si>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</si>
  <si>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</si>
  <si>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</si>
  <si>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</si>
  <si>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</si>
  <si>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</si>
  <si>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</si>
  <si>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</si>
  <si>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</si>
  <si>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</si>
  <si>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</si>
  <si>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</si>
  <si>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</si>
  <si>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</si>
  <si>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</si>
  <si>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</si>
  <si>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</si>
  <si>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</si>
  <si>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</si>
  <si>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</si>
  <si>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</si>
  <si>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</si>
  <si>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</si>
  <si>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</si>
  <si>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</si>
  <si>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</si>
  <si>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</si>
  <si>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</si>
  <si>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</si>
  <si>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</si>
  <si>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</si>
  <si>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</si>
  <si>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</si>
  <si>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</si>
  <si>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</si>
  <si>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</si>
  <si>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</si>
  <si>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</si>
  <si>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</si>
  <si>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</si>
  <si>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</si>
  <si>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</si>
  <si>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</si>
  <si>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</si>
  <si>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</si>
  <si>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</si>
  <si>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</si>
  <si>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</si>
  <si>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</si>
  <si>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</si>
  <si>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</si>
  <si>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</si>
  <si>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</si>
  <si>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</si>
  <si>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</si>
  <si>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</si>
  <si>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</si>
  <si>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</si>
  <si>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</si>
  <si>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</si>
  <si>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</si>
  <si>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</si>
  <si>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</si>
  <si>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</si>
  <si>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</si>
  <si>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</si>
  <si>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</si>
  <si>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</si>
  <si>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</si>
  <si>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</si>
  <si>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</si>
  <si>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</si>
  <si>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</si>
  <si>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</si>
  <si>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</si>
  <si>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</si>
  <si>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</si>
  <si>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</si>
  <si>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</si>
  <si>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</si>
  <si>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</si>
  <si>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</si>
  <si>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</si>
  <si>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</si>
  <si>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</si>
  <si>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</si>
  <si>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</si>
  <si>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</si>
  <si>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</si>
  <si>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</si>
  <si>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</si>
  <si>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</si>
  <si>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</si>
  <si>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</si>
  <si>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</si>
  <si>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</si>
  <si>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</si>
  <si>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</si>
  <si>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</si>
  <si>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</si>
  <si>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</si>
  <si>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</si>
  <si>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</si>
  <si>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</si>
  <si>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</si>
  <si>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</si>
  <si>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</si>
  <si>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</si>
  <si>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</si>
  <si>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</si>
  <si>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</si>
  <si>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</si>
  <si>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</si>
  <si>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</si>
  <si>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</si>
  <si>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</si>
  <si>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</si>
  <si>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</si>
  <si>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</si>
  <si>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</si>
  <si>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</si>
  <si>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</si>
  <si>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</si>
  <si>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</si>
  <si>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</si>
  <si>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</si>
  <si>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</si>
  <si>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</si>
  <si>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</si>
  <si>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</si>
  <si>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</si>
  <si>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</si>
  <si>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</si>
  <si>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</si>
  <si>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</si>
  <si>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</si>
  <si>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</si>
  <si>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</si>
  <si>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</si>
  <si>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</si>
  <si>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</si>
  <si>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</si>
  <si>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</si>
  <si>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</si>
  <si>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</si>
  <si>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</si>
  <si>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</si>
  <si>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</si>
  <si>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</si>
  <si>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</si>
  <si>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</si>
  <si>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</si>
  <si>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</si>
  <si>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</si>
  <si>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</si>
  <si>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</si>
  <si>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</si>
  <si>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</si>
  <si>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</si>
  <si>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</si>
  <si>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</si>
  <si>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</si>
  <si>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</si>
  <si>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</si>
  <si>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</si>
  <si>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</si>
  <si>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</si>
  <si>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</si>
  <si>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</si>
  <si>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</si>
  <si>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</si>
  <si>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</si>
  <si>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</si>
  <si>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</si>
  <si>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</si>
  <si>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</si>
  <si>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</si>
  <si>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</si>
  <si>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</si>
  <si>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</si>
  <si>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</si>
  <si>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</si>
  <si>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</si>
  <si>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</si>
  <si>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</si>
  <si>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</si>
  <si>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</si>
  <si>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</si>
  <si>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</si>
  <si>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</si>
  <si>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</si>
  <si>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</si>
  <si>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</si>
  <si>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</si>
  <si>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</si>
  <si>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</si>
  <si>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</si>
  <si>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</si>
  <si>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</si>
  <si>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</si>
  <si>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</si>
  <si>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</si>
  <si>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</si>
  <si>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</si>
  <si>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</si>
  <si>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</si>
  <si>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</si>
  <si>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</si>
  <si>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</si>
  <si>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</si>
  <si>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</si>
  <si>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</si>
  <si>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</si>
  <si>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</si>
  <si>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</si>
  <si>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</si>
  <si>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</si>
  <si>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</si>
  <si>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</si>
  <si>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</si>
  <si>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</si>
  <si>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</si>
  <si>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</si>
  <si>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</si>
  <si>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</si>
  <si>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</si>
  <si>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</si>
  <si>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</si>
  <si>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</si>
  <si>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</si>
  <si>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</si>
  <si>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</si>
  <si>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</si>
  <si>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</si>
  <si>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</si>
  <si>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</si>
  <si>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</si>
  <si>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</si>
  <si>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</si>
  <si>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</si>
  <si>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</si>
  <si>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</si>
  <si>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</si>
  <si>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</si>
  <si>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</si>
  <si>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</si>
  <si>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</si>
  <si>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</si>
  <si>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</si>
  <si>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</si>
  <si>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</si>
  <si>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</si>
  <si>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</si>
  <si>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</si>
  <si>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</si>
  <si>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</si>
  <si>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</si>
  <si>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</si>
  <si>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</si>
  <si>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</si>
  <si>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</si>
  <si>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</si>
  <si>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</si>
  <si>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</si>
  <si>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</si>
  <si>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</si>
  <si>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</si>
  <si>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</si>
  <si>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</si>
  <si>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</si>
  <si>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</si>
  <si>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</si>
  <si>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</si>
  <si>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</si>
  <si>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</si>
  <si>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</si>
  <si>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</si>
  <si>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</si>
  <si>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</si>
  <si>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</si>
  <si>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</si>
  <si>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</si>
  <si>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</si>
  <si>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</si>
  <si>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</si>
  <si>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</si>
  <si>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</si>
  <si>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</si>
  <si>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</si>
  <si>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</si>
  <si>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</si>
  <si>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</si>
  <si>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</si>
  <si>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</si>
  <si>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</si>
  <si>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</si>
  <si>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</si>
  <si>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</si>
  <si>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</si>
  <si>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</si>
  <si>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</si>
  <si>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</si>
  <si>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</si>
  <si>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</si>
  <si>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</si>
  <si>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</si>
  <si>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</si>
  <si>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</si>
  <si>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</si>
  <si>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</si>
  <si>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</si>
  <si>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</si>
  <si>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</si>
  <si>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</si>
  <si>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</si>
  <si>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</si>
  <si>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</si>
  <si>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</si>
  <si>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</si>
  <si>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</si>
  <si>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</si>
  <si>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</si>
  <si>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</si>
  <si>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</si>
  <si>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</si>
  <si>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</si>
  <si>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</si>
  <si>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</si>
  <si>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</si>
  <si>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</si>
  <si>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</si>
  <si>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</si>
  <si>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</si>
  <si>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</si>
  <si>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</si>
  <si>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</si>
  <si>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</si>
  <si>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</si>
  <si>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</si>
  <si>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</si>
  <si>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</si>
  <si>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</si>
  <si>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</si>
  <si>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</si>
  <si>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</si>
  <si>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</si>
  <si>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</si>
  <si>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</si>
  <si>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</si>
  <si>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</si>
  <si>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</si>
  <si>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</si>
  <si>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</si>
  <si>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</si>
  <si>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</si>
  <si>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</si>
  <si>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</si>
  <si>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</si>
  <si>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</si>
  <si>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</si>
  <si>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</si>
  <si>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</si>
  <si>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</si>
  <si>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</si>
  <si>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</si>
  <si>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</si>
  <si>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</si>
  <si>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</si>
  <si>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</si>
  <si>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</si>
  <si>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</si>
  <si>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</si>
  <si>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</si>
  <si>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</si>
  <si>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</si>
  <si>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</si>
  <si>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</si>
  <si>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</si>
  <si>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</si>
  <si>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</si>
  <si>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</si>
  <si>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</si>
  <si>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</si>
  <si>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</si>
  <si>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</si>
  <si>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</si>
  <si>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</si>
  <si>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</si>
  <si>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</si>
  <si>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</si>
  <si>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</si>
  <si>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</si>
  <si>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</si>
  <si>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</si>
  <si>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</si>
  <si>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</si>
  <si>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</si>
  <si>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</si>
  <si>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</si>
  <si>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</si>
  <si>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</si>
  <si>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</si>
  <si>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</si>
  <si>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</si>
  <si>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</si>
  <si>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</si>
  <si>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</si>
  <si>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</si>
  <si>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</si>
  <si>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</si>
  <si>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</si>
  <si>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</si>
  <si>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</si>
  <si>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</si>
  <si>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</si>
  <si>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</si>
  <si>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</si>
  <si>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</si>
  <si>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</si>
  <si>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</si>
  <si>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</si>
  <si>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</si>
  <si>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</si>
  <si>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</si>
  <si>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</si>
  <si>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</si>
  <si>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</si>
  <si>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</si>
  <si>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</si>
  <si>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</si>
  <si>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</si>
  <si>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</si>
  <si>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</si>
  <si>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</si>
  <si>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</si>
  <si>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</si>
  <si>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</si>
  <si>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</si>
  <si>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</si>
  <si>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</si>
  <si>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</si>
  <si>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</si>
  <si>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</si>
  <si>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</si>
  <si>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</si>
  <si>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</si>
  <si>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</si>
  <si>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</si>
  <si>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</si>
  <si>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</si>
  <si>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</si>
  <si>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</si>
  <si>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</si>
  <si>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</si>
  <si>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</si>
  <si>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</si>
  <si>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</si>
  <si>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</si>
  <si>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</si>
  <si>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</si>
  <si>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</si>
  <si>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</si>
  <si>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</si>
  <si>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</si>
  <si>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</si>
  <si>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</si>
  <si>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</si>
  <si>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</si>
  <si>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</si>
  <si>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</si>
  <si>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</si>
  <si>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</si>
  <si>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</si>
  <si>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</si>
  <si>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</si>
  <si>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</si>
  <si>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</si>
  <si>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</si>
  <si>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</si>
  <si>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</si>
  <si>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</si>
  <si>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</si>
  <si>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</si>
  <si>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</si>
  <si>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</si>
  <si>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</si>
  <si>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</si>
  <si>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</si>
  <si>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</si>
  <si>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</si>
  <si>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</si>
  <si>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</si>
  <si>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</si>
  <si>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</si>
  <si>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</si>
  <si>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</si>
  <si>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</si>
  <si>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</si>
  <si>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</si>
  <si>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</si>
  <si>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</si>
  <si>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</si>
  <si>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</si>
  <si>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</si>
  <si>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</si>
  <si>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</si>
  <si>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</si>
  <si>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</si>
  <si>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</si>
  <si>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</si>
  <si>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</si>
  <si>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</si>
  <si>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</si>
  <si>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</si>
  <si>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</si>
  <si>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</si>
  <si>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</si>
  <si>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</si>
  <si>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</si>
  <si>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</si>
  <si>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</si>
  <si>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</si>
  <si>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</si>
  <si>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</si>
  <si>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</si>
  <si>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</si>
  <si>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</si>
  <si>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</si>
  <si>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</si>
  <si>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</si>
  <si>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</si>
  <si>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</si>
  <si>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</si>
  <si>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</si>
  <si>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</si>
  <si>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</si>
  <si>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</si>
  <si>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</si>
  <si>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</si>
  <si>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</si>
  <si>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</si>
  <si>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</si>
  <si>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</si>
  <si>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</si>
  <si>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</si>
  <si>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</si>
  <si>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</si>
  <si>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</si>
  <si>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</si>
  <si>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</si>
  <si>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</si>
  <si>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</si>
  <si>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</si>
  <si>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</si>
  <si>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</si>
  <si>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</si>
  <si>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</si>
  <si>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</si>
  <si>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</si>
  <si>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</si>
  <si>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</si>
  <si>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</si>
  <si>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</si>
  <si>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</si>
  <si>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</si>
  <si>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</si>
  <si>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</si>
  <si>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</si>
  <si>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</si>
  <si>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</si>
  <si>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</si>
  <si>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</si>
  <si>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</si>
  <si>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</si>
  <si>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</si>
  <si>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</si>
  <si>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</si>
  <si>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</si>
  <si>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</si>
  <si>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</si>
  <si>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</si>
  <si>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</si>
  <si>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</si>
  <si>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</si>
  <si>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</si>
  <si>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</si>
  <si>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</si>
  <si>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</si>
  <si>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</si>
  <si>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</si>
  <si>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</si>
  <si>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</si>
  <si>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</si>
  <si>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</si>
  <si>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</si>
  <si>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</si>
  <si>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</si>
  <si>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</si>
  <si>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</si>
  <si>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</si>
  <si>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</si>
  <si>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</si>
  <si>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</si>
  <si>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</si>
  <si>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</si>
  <si>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</si>
  <si>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</si>
  <si>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</si>
  <si>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</si>
  <si>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</si>
  <si>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</si>
  <si>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</si>
  <si>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</si>
  <si>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</si>
  <si>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</si>
  <si>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</si>
  <si>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</si>
  <si>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</si>
  <si>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</si>
  <si>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</si>
  <si>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</si>
  <si>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</si>
  <si>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</si>
  <si>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</si>
  <si>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</si>
  <si>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</si>
  <si>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</si>
  <si>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</si>
  <si>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</si>
  <si>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</si>
  <si>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</si>
  <si>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</si>
  <si>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</si>
  <si>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</si>
  <si>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</si>
  <si>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</si>
  <si>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</si>
  <si>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</si>
  <si>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</si>
  <si>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</si>
  <si>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</si>
  <si>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</si>
  <si>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</si>
  <si>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</si>
  <si>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</si>
  <si>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</si>
  <si>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</si>
  <si>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</si>
  <si>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</si>
  <si>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</si>
  <si>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</si>
  <si>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</si>
  <si>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</si>
  <si>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</si>
  <si>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</si>
  <si>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</si>
  <si>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</si>
  <si>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</si>
  <si>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</si>
  <si>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</si>
  <si>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</si>
  <si>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</si>
  <si>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</si>
  <si>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</si>
  <si>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</si>
  <si>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</si>
  <si>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</si>
  <si>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</si>
  <si>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</si>
  <si>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</si>
  <si>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</si>
  <si>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</si>
  <si>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</si>
  <si>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</si>
  <si>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</si>
  <si>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</si>
  <si>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</si>
  <si>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</si>
  <si>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</si>
  <si>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</si>
  <si>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</si>
  <si>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</si>
  <si>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</si>
  <si>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</si>
  <si>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</si>
  <si>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</si>
  <si>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</si>
  <si>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</si>
  <si>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</si>
  <si>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</si>
  <si>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</si>
  <si>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</si>
  <si>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</si>
  <si>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</si>
  <si>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</si>
  <si>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</si>
  <si>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</si>
  <si>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</si>
  <si>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</si>
  <si>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</si>
  <si>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</si>
  <si>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</si>
  <si>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</si>
  <si>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</si>
  <si>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</si>
  <si>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</si>
  <si>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</si>
  <si>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</si>
  <si>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</si>
  <si>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</si>
  <si>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</si>
  <si>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</si>
  <si>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</si>
  <si>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</si>
  <si>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</si>
  <si>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</si>
  <si>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</si>
  <si>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</si>
  <si>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</si>
  <si>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</si>
  <si>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</si>
  <si>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</si>
  <si>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</si>
  <si>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</si>
  <si>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</si>
  <si>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</si>
  <si>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</si>
  <si>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</si>
  <si>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</si>
  <si>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</si>
  <si>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</si>
  <si>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</si>
  <si>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</si>
  <si>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</si>
  <si>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</si>
  <si>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</si>
  <si>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</si>
  <si>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</si>
  <si>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</si>
  <si>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</si>
  <si>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</si>
  <si>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</si>
  <si>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</si>
  <si>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</si>
  <si>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</si>
  <si>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</si>
  <si>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</si>
  <si>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</si>
  <si>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</si>
  <si>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</si>
  <si>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</si>
  <si>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</si>
  <si>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</si>
  <si>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</si>
  <si>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</si>
  <si>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</si>
  <si>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</si>
  <si>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</si>
  <si>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</si>
  <si>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</si>
  <si>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</si>
  <si>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</si>
  <si>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</si>
  <si>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</si>
  <si>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</si>
  <si>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</si>
  <si>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</si>
  <si>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</si>
  <si>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</si>
  <si>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</si>
  <si>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</si>
  <si>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</si>
  <si>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</si>
  <si>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</si>
  <si>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</si>
  <si>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</si>
  <si>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</si>
  <si>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</si>
  <si>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</si>
  <si>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</si>
  <si>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</si>
  <si>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</si>
  <si>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</si>
  <si>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</si>
  <si>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</si>
  <si>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</si>
  <si>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</si>
  <si>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</si>
  <si>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</si>
  <si>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</si>
  <si>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</si>
  <si>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</si>
  <si>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</si>
  <si>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</si>
  <si>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</si>
  <si>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</si>
  <si>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</si>
  <si>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</si>
  <si>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</si>
  <si>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</si>
  <si>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</si>
  <si>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</si>
  <si>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</si>
  <si>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</si>
  <si>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</si>
  <si>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</si>
  <si>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</si>
  <si>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</si>
  <si>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</si>
  <si>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</si>
  <si>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</si>
  <si>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</si>
  <si>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</si>
  <si>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</si>
  <si>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</si>
  <si>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</si>
  <si>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</si>
  <si>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</si>
  <si>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</si>
  <si>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</si>
  <si>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</si>
  <si>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</si>
  <si>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</si>
  <si>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</si>
  <si>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</si>
  <si>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</si>
  <si>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</si>
  <si>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</si>
  <si>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</si>
  <si>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</si>
  <si>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</si>
  <si>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</si>
  <si>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</si>
  <si>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</si>
  <si>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</si>
  <si>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</si>
  <si>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</si>
  <si>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</si>
  <si>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</si>
  <si>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</si>
  <si>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</si>
  <si>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</si>
  <si>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</si>
  <si>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</si>
  <si>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</si>
  <si>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</si>
  <si>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</si>
  <si>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</si>
  <si>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</si>
  <si>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</si>
  <si>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</si>
  <si>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</si>
  <si>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</si>
  <si>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</si>
  <si>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</si>
  <si>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</si>
  <si>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</si>
  <si>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</si>
  <si>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</si>
  <si>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</si>
  <si>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</si>
  <si>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</si>
  <si>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</si>
  <si>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</si>
  <si>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</si>
  <si>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</si>
  <si>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</si>
  <si>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</si>
  <si>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</si>
  <si>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</si>
  <si>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</si>
  <si>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</si>
  <si>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</si>
  <si>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</si>
  <si>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</si>
  <si>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</si>
  <si>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</si>
  <si>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</si>
  <si>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</si>
  <si>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</si>
  <si>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</si>
  <si>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</si>
  <si>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</si>
  <si>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</si>
  <si>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</si>
  <si>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</si>
  <si>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</si>
  <si>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</si>
  <si>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</si>
  <si>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</si>
  <si>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</si>
  <si>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</si>
  <si>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</si>
  <si>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</si>
  <si>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</si>
  <si>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</si>
  <si>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</si>
  <si>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</si>
  <si>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</si>
  <si>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</si>
  <si>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</si>
  <si>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</si>
  <si>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</si>
  <si>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</si>
  <si>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</si>
  <si>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</si>
  <si>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</si>
  <si>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</si>
  <si>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</si>
  <si>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</si>
  <si>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</si>
  <si>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</si>
  <si>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</si>
  <si>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</si>
  <si>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</si>
  <si>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</si>
  <si>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</si>
  <si>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</si>
  <si>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</si>
  <si>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</si>
  <si>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</si>
  <si>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</si>
  <si>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</si>
  <si>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</si>
  <si>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</si>
  <si>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</si>
  <si>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</si>
  <si>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</si>
  <si>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</si>
  <si>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</si>
  <si>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</si>
  <si>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</si>
  <si>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</si>
  <si>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</si>
  <si>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</si>
  <si>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</si>
  <si>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</si>
  <si>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</si>
  <si>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</si>
  <si>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</si>
  <si>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</si>
  <si>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</si>
  <si>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</si>
  <si>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</si>
  <si>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</si>
  <si>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</si>
  <si>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</si>
  <si>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</si>
  <si>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</si>
  <si>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</si>
  <si>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</si>
  <si>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</si>
  <si>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</si>
  <si>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</si>
  <si>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</si>
  <si>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</si>
  <si>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</si>
  <si>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</si>
  <si>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</si>
  <si>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</si>
  <si>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</si>
  <si>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</si>
  <si>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</si>
  <si>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</si>
  <si>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</si>
  <si>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</si>
  <si>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</si>
  <si>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</si>
  <si>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</si>
  <si>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</si>
  <si>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</si>
  <si>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</si>
  <si>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</si>
  <si>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</si>
  <si>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</si>
  <si>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</si>
  <si>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</si>
  <si>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</si>
  <si>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</si>
  <si>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</si>
  <si>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</si>
  <si>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</si>
  <si>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</si>
  <si>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</si>
  <si>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</si>
  <si>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</si>
  <si>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</si>
  <si>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</si>
  <si>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</si>
  <si>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</si>
  <si>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</si>
  <si>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</si>
  <si>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</si>
  <si>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</si>
  <si>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</si>
  <si>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</si>
  <si>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</si>
  <si>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</si>
  <si>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</si>
  <si>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</si>
  <si>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</si>
  <si>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</si>
  <si>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</si>
  <si>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</si>
  <si>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</si>
  <si>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</si>
  <si>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</si>
  <si>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</si>
  <si>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</si>
  <si>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</si>
  <si>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</si>
  <si>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</si>
  <si>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</si>
  <si>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</si>
  <si>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</si>
  <si>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</si>
  <si>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</si>
  <si>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</si>
  <si>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</si>
  <si>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</si>
  <si>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</si>
  <si>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</si>
  <si>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</si>
  <si>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</si>
  <si>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</si>
  <si>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</si>
  <si>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</si>
  <si>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</si>
  <si>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</si>
  <si>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</si>
  <si>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</si>
  <si>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</si>
  <si>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</si>
  <si>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</si>
  <si>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</si>
  <si>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</si>
  <si>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</si>
  <si>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</si>
  <si>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</si>
  <si>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</si>
  <si>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</si>
  <si>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</si>
  <si>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</si>
  <si>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</si>
  <si>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</si>
  <si>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</si>
  <si>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</si>
  <si>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</si>
  <si>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</si>
  <si>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</si>
  <si>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</si>
  <si>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</si>
  <si>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</si>
  <si>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</si>
  <si>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</si>
  <si>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</si>
  <si>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</si>
  <si>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</si>
  <si>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</si>
  <si>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</si>
  <si>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</si>
  <si>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</si>
  <si>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</si>
  <si>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</si>
  <si>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</si>
  <si>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</si>
  <si>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</si>
  <si>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</si>
  <si>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</si>
  <si>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</si>
  <si>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</si>
  <si>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</si>
  <si>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</si>
  <si>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</si>
  <si>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</si>
  <si>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</si>
  <si>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</si>
  <si>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</si>
  <si>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</si>
  <si>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</si>
  <si>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</si>
  <si>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</si>
  <si>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</si>
  <si>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</si>
  <si>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</si>
  <si>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</si>
  <si>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</si>
  <si>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</si>
  <si>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</si>
  <si>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</si>
  <si>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</si>
  <si>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</si>
  <si>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</si>
  <si>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</si>
  <si>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</si>
  <si>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</si>
  <si>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</si>
  <si>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</si>
  <si>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</si>
  <si>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</si>
  <si>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</si>
  <si>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</si>
  <si>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</si>
  <si>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</si>
  <si>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</si>
  <si>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</si>
  <si>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</si>
  <si>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</si>
  <si>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</si>
  <si>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</si>
  <si>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</si>
  <si>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</si>
  <si>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</si>
  <si>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</si>
  <si>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</si>
  <si>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</si>
  <si>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</si>
  <si>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</si>
  <si>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</si>
  <si>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</si>
  <si>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</si>
  <si>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</si>
  <si>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</si>
  <si>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</si>
  <si>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</si>
  <si>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</si>
  <si>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</si>
  <si>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</si>
  <si>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</si>
  <si>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</si>
  <si>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</si>
  <si>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</si>
  <si>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</si>
  <si>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</si>
  <si>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</si>
  <si>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</si>
  <si>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</si>
  <si>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</si>
  <si>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</si>
  <si>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</si>
  <si>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</si>
  <si>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</si>
  <si>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</si>
  <si>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</si>
  <si>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</si>
  <si>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</si>
  <si>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</si>
  <si>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</si>
  <si>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</si>
  <si>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</si>
  <si>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</si>
  <si>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</si>
  <si>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</si>
  <si>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</si>
  <si>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</si>
  <si>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</si>
  <si>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</si>
  <si>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</si>
  <si>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</si>
  <si>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</si>
  <si>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</si>
  <si>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</si>
  <si>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</si>
  <si>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</si>
  <si>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</si>
  <si>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</si>
  <si>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</si>
  <si>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</si>
  <si>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</si>
  <si>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</si>
  <si>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</si>
  <si>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</si>
  <si>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</si>
  <si>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</si>
  <si>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</si>
  <si>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</si>
  <si>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</si>
  <si>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</si>
  <si>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</si>
  <si>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</si>
  <si>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</si>
  <si>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</si>
  <si>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</si>
  <si>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</si>
  <si>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</si>
  <si>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</si>
  <si>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</si>
  <si>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</si>
  <si>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</si>
  <si>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</si>
  <si>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</si>
  <si>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</si>
  <si>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</si>
  <si>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</si>
  <si>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</si>
  <si>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</si>
  <si>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</si>
  <si>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</si>
  <si>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</si>
  <si>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</si>
  <si>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</si>
  <si>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</si>
  <si>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</si>
  <si>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</si>
  <si>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</si>
  <si>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</si>
  <si>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</si>
  <si>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</si>
  <si>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</si>
  <si>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</si>
  <si>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</si>
  <si>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</si>
  <si>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</si>
  <si>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</si>
  <si>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</si>
  <si>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</si>
  <si>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</si>
  <si>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</si>
  <si>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</si>
  <si>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</si>
  <si>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</si>
  <si>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</si>
  <si>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</si>
  <si>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</si>
  <si>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</si>
  <si>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</si>
  <si>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</si>
  <si>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</si>
  <si>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</si>
  <si>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</si>
  <si>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</si>
  <si>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</si>
  <si>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</si>
  <si>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</si>
  <si>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</si>
  <si>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</si>
  <si>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</si>
  <si>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</si>
  <si>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</si>
  <si>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</si>
  <si>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</si>
  <si>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</si>
  <si>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</si>
  <si>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</si>
  <si>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</si>
  <si>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</si>
  <si>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</si>
  <si>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</si>
  <si>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</si>
  <si>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</si>
  <si>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</si>
  <si>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</si>
  <si>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</si>
  <si>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</si>
  <si>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</si>
  <si>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</si>
  <si>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</si>
  <si>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</si>
  <si>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</si>
  <si>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</si>
  <si>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</si>
  <si>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</si>
  <si>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</si>
  <si>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</si>
  <si>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</si>
  <si>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</si>
  <si>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</si>
  <si>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</si>
  <si>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</si>
  <si>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</si>
  <si>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</si>
  <si>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</si>
  <si>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</si>
  <si>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</si>
  <si>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</si>
  <si>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</si>
  <si>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</si>
  <si>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</si>
  <si>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</si>
  <si>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</si>
  <si>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</si>
  <si>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</si>
  <si>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</si>
  <si>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</si>
  <si>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</si>
  <si>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</si>
  <si>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</si>
  <si>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</si>
  <si>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</si>
  <si>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</si>
  <si>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</si>
  <si>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</si>
  <si>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</si>
  <si>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</si>
  <si>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</si>
  <si>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</si>
  <si>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</si>
  <si>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</si>
  <si>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</si>
  <si>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</si>
  <si>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</si>
  <si>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</si>
  <si>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</si>
  <si>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</si>
  <si>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</si>
  <si>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</si>
  <si>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</si>
  <si>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</si>
  <si>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</si>
  <si>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</si>
  <si>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</si>
  <si>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</si>
  <si>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</si>
  <si>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</si>
  <si>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</si>
  <si>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</si>
  <si>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</si>
  <si>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</si>
  <si>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</si>
  <si>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</si>
  <si>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</si>
  <si>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</si>
  <si>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</si>
  <si>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</si>
  <si>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</si>
  <si>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</si>
  <si>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</si>
  <si>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</si>
  <si>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</si>
  <si>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</si>
  <si>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</si>
  <si>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</si>
  <si>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</si>
  <si>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</si>
  <si>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</si>
  <si>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</si>
  <si>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</si>
  <si>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</si>
  <si>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</si>
  <si>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</si>
  <si>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</si>
  <si>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</si>
  <si>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</si>
  <si>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</si>
  <si>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</si>
  <si>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</si>
  <si>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</si>
  <si>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</si>
  <si>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</si>
  <si>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</si>
  <si>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</si>
  <si>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</si>
  <si>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</si>
  <si>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</si>
  <si>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</si>
  <si>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</si>
  <si>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</si>
  <si>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</si>
  <si>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</si>
  <si>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</si>
  <si>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</si>
  <si>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</si>
  <si>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</si>
  <si>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</si>
  <si>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</si>
  <si>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</si>
  <si>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</si>
  <si>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</si>
  <si>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</si>
  <si>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</si>
  <si>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</si>
  <si>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</si>
  <si>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</si>
  <si>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</si>
  <si>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</si>
  <si>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</si>
  <si>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</si>
  <si>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</si>
  <si>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</si>
  <si>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</si>
  <si>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</si>
  <si>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</si>
  <si>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</si>
  <si>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</si>
  <si>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</si>
  <si>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</si>
  <si>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</si>
  <si>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</si>
  <si>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</si>
  <si>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</si>
  <si>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</si>
  <si>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</si>
  <si>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</si>
  <si>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</si>
  <si>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</si>
  <si>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</si>
  <si>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</si>
  <si>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</si>
  <si>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</si>
  <si>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</si>
  <si>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</si>
  <si>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</si>
  <si>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</si>
  <si>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</si>
  <si>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</si>
  <si>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</si>
  <si>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</si>
  <si>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</si>
  <si>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</si>
  <si>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</si>
  <si>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</si>
  <si>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</si>
  <si>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</si>
  <si>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</si>
  <si>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</si>
  <si>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</si>
  <si>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</si>
  <si>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</si>
  <si>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</si>
  <si>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</si>
  <si>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</si>
  <si>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</si>
  <si>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</si>
  <si>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</si>
  <si>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</si>
  <si>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</si>
  <si>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</si>
  <si>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</si>
  <si>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</si>
  <si>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</si>
  <si>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</si>
  <si>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</si>
  <si>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</si>
  <si>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</si>
  <si>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</si>
  <si>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</si>
  <si>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</si>
  <si>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</si>
  <si>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</si>
  <si>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</si>
  <si>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</si>
  <si>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</si>
  <si>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</si>
  <si>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</si>
  <si>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</si>
  <si>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</si>
  <si>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</si>
  <si>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</si>
  <si>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</si>
  <si>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</si>
  <si>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</si>
  <si>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</si>
  <si>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</si>
  <si>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</si>
  <si>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</si>
  <si>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</si>
  <si>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</si>
  <si>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</si>
  <si>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</si>
  <si>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</si>
  <si>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</si>
  <si>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</si>
  <si>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</si>
  <si>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</si>
  <si>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</si>
  <si>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</si>
  <si>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</si>
  <si>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</si>
  <si>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</si>
  <si>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</si>
  <si>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</si>
  <si>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</si>
  <si>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</si>
  <si>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</si>
  <si>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</si>
  <si>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</si>
  <si>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</si>
  <si>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</si>
  <si>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</si>
  <si>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</si>
  <si>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</si>
  <si>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</si>
  <si>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</si>
  <si>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</si>
  <si>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</si>
  <si>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</si>
  <si>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</si>
  <si>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</si>
  <si>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</si>
  <si>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</si>
  <si>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</si>
  <si>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</si>
  <si>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</si>
  <si>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</si>
  <si>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</si>
  <si>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</si>
  <si>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</si>
  <si>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</si>
  <si>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</si>
  <si>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</si>
  <si>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</si>
  <si>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</si>
  <si>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</si>
  <si>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</si>
  <si>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</si>
  <si>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</si>
  <si>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</si>
  <si>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</si>
  <si>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</si>
  <si>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</si>
  <si>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</si>
  <si>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</si>
  <si>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</si>
  <si>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</si>
  <si>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</si>
  <si>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</si>
  <si>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</si>
  <si>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</si>
  <si>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</si>
  <si>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</si>
  <si>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</si>
  <si>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</si>
  <si>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</si>
  <si>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</si>
  <si>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</si>
  <si>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</si>
  <si>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</si>
  <si>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</si>
  <si>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</si>
  <si>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</si>
  <si>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</si>
  <si>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</si>
  <si>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</si>
  <si>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</si>
  <si>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</si>
  <si>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</si>
  <si>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</si>
  <si>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</si>
  <si>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</si>
  <si>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</si>
  <si>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</si>
  <si>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</si>
  <si>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</si>
  <si>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</si>
  <si>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</si>
  <si>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</si>
  <si>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</si>
  <si>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</si>
  <si>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</si>
  <si>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</si>
  <si>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</si>
  <si>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</si>
  <si>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</si>
  <si>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</si>
  <si>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</si>
  <si>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</si>
  <si>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</si>
  <si>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</si>
  <si>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</si>
  <si>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</si>
  <si>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</si>
  <si>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</si>
  <si>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</si>
  <si>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</si>
  <si>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</si>
  <si>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</si>
  <si>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</si>
  <si>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</si>
  <si>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</si>
  <si>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</si>
  <si>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</si>
  <si>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</si>
  <si>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</si>
  <si>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</si>
  <si>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</si>
  <si>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</si>
  <si>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</si>
  <si>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</si>
  <si>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</si>
  <si>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</si>
  <si>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</si>
  <si>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</si>
  <si>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</si>
  <si>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</si>
  <si>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</si>
  <si>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</si>
  <si>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</si>
  <si>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</si>
  <si>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</si>
  <si>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</si>
  <si>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</si>
  <si>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</si>
  <si>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</si>
  <si>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</si>
  <si>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</si>
  <si>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</si>
  <si>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</si>
  <si>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</si>
  <si>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</si>
  <si>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</si>
  <si>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</si>
  <si>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</si>
  <si>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</si>
  <si>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</si>
  <si>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</si>
  <si>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</si>
  <si>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</si>
  <si>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</si>
  <si>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</si>
  <si>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</si>
  <si>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</si>
  <si>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</si>
  <si>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</si>
  <si>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</si>
  <si>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</si>
  <si>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</si>
  <si>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</si>
  <si>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</si>
  <si>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</si>
  <si>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</si>
  <si>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</si>
  <si>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</si>
  <si>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</si>
  <si>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</si>
  <si>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</si>
  <si>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</si>
  <si>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</si>
  <si>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</si>
  <si>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</si>
  <si>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</si>
  <si>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</si>
  <si>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</si>
  <si>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</si>
  <si>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</si>
  <si>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</si>
  <si>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</si>
  <si>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</si>
  <si>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</si>
  <si>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</si>
  <si>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</si>
  <si>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</si>
  <si>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</si>
  <si>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</si>
  <si>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</si>
  <si>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</si>
  <si>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</si>
  <si>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</si>
  <si>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</si>
  <si>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</si>
  <si>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</si>
  <si>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</si>
  <si>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</si>
  <si>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</si>
  <si>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</si>
  <si>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</si>
  <si>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</si>
  <si>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</si>
  <si>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</si>
  <si>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</si>
  <si>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</si>
  <si>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</si>
  <si>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</si>
  <si>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</si>
  <si>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</si>
  <si>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</si>
  <si>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</si>
  <si>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</si>
  <si>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</si>
  <si>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</si>
  <si>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</si>
  <si>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</si>
  <si>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</si>
  <si>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</si>
  <si>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</si>
  <si>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</si>
  <si>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</si>
  <si>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</si>
  <si>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</si>
  <si>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</si>
  <si>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</si>
  <si>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</si>
  <si>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</si>
  <si>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</si>
  <si>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</si>
  <si>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</si>
  <si>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</si>
  <si>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</si>
  <si>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</si>
  <si>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</si>
  <si>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</si>
  <si>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</si>
  <si>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</si>
  <si>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</si>
  <si>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</si>
  <si>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</si>
  <si>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</si>
  <si>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</si>
  <si>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</si>
  <si>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</si>
  <si>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</si>
  <si>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</si>
  <si>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</si>
  <si>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</si>
  <si>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</si>
  <si>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</si>
  <si>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</si>
  <si>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</si>
  <si>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</si>
  <si>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</si>
  <si>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</si>
  <si>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</si>
  <si>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</si>
  <si>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</si>
  <si>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</si>
  <si>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</si>
  <si>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</si>
  <si>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</si>
  <si>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</si>
  <si>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</si>
  <si>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</si>
  <si>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</si>
  <si>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</si>
  <si>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</si>
  <si>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</si>
  <si>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</si>
  <si>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</si>
  <si>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</si>
  <si>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</si>
  <si>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</si>
  <si>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</si>
  <si>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</si>
  <si>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</si>
  <si>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</si>
  <si>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</si>
  <si>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</si>
  <si>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</si>
  <si>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</si>
  <si>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</si>
  <si>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</si>
  <si>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</si>
  <si>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</si>
  <si>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</si>
  <si>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</si>
  <si>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</si>
  <si>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</si>
  <si>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</si>
  <si>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</si>
  <si>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</si>
  <si>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</si>
  <si>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</si>
  <si>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</si>
  <si>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</si>
  <si>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</si>
  <si>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</si>
  <si>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</si>
  <si>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</si>
  <si>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</si>
  <si>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</si>
  <si>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</si>
  <si>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</si>
  <si>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</si>
  <si>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</si>
  <si>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</si>
  <si>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</si>
  <si>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</si>
  <si>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</si>
  <si>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</si>
  <si>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</si>
  <si>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</si>
  <si>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</si>
  <si>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</si>
  <si>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</si>
  <si>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</si>
  <si>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</si>
  <si>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</si>
  <si>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</si>
  <si>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</si>
  <si>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</si>
  <si>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</si>
  <si>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</si>
  <si>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</si>
  <si>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</si>
  <si>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</si>
  <si>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</si>
  <si>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</si>
  <si>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</si>
  <si>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</si>
  <si>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</si>
  <si>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</si>
  <si>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</si>
  <si>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</si>
  <si>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</si>
  <si>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</si>
  <si>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</si>
  <si>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</si>
  <si>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</si>
  <si>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</si>
  <si>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</si>
  <si>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</si>
  <si>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</si>
  <si>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</si>
  <si>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</si>
  <si>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</si>
  <si>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</si>
  <si>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</si>
  <si>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</si>
  <si>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</si>
  <si>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</si>
  <si>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</si>
  <si>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</si>
  <si>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</si>
  <si>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</si>
  <si>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</si>
  <si>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</si>
  <si>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</si>
  <si>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</si>
  <si>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</si>
  <si>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</si>
  <si>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</si>
  <si>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</si>
  <si>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</si>
  <si>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</si>
  <si>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</si>
  <si>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</si>
  <si>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</si>
  <si>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</si>
  <si>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</si>
  <si>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</si>
  <si>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</si>
  <si>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</si>
  <si>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</si>
  <si>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</si>
  <si>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</si>
  <si>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</si>
  <si>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</si>
  <si>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</si>
  <si>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</si>
  <si>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</si>
  <si>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</si>
  <si>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</si>
  <si>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</si>
  <si>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</si>
  <si>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</si>
  <si>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</si>
  <si>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</si>
  <si>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</si>
  <si>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</si>
  <si>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</si>
  <si>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</si>
  <si>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</si>
  <si>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</si>
  <si>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</si>
  <si>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</si>
  <si>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</si>
  <si>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</si>
  <si>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</si>
  <si>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</si>
  <si>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</si>
  <si>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</si>
  <si>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</si>
  <si>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</si>
  <si>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</si>
  <si>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</si>
  <si>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</si>
  <si>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</si>
  <si>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</si>
  <si>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</si>
  <si>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</si>
  <si>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</si>
  <si>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</si>
  <si>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</si>
  <si>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</si>
  <si>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</si>
  <si>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</si>
  <si>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</si>
  <si>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</si>
  <si>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</si>
  <si>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</si>
  <si>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</si>
  <si>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</si>
  <si>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</si>
  <si>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</si>
  <si>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</si>
  <si>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</si>
  <si>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</si>
  <si>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</si>
  <si>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</si>
  <si>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</si>
  <si>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</si>
  <si>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</si>
  <si>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</si>
  <si>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</si>
  <si>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</si>
  <si>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</si>
  <si>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</si>
  <si>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</si>
  <si>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</si>
  <si>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</si>
  <si>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</si>
  <si>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</si>
  <si>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</si>
  <si>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</si>
  <si>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</si>
  <si>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</si>
  <si>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</si>
  <si>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</si>
  <si>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</si>
  <si>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</si>
  <si>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</si>
  <si>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</si>
  <si>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</si>
  <si>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</si>
  <si>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</si>
  <si>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</si>
  <si>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</si>
  <si>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</si>
  <si>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</si>
  <si>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</si>
  <si>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</si>
  <si>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</si>
  <si>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</si>
  <si>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</si>
  <si>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</si>
  <si>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</si>
  <si>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</si>
  <si>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</si>
  <si>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</si>
  <si>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</si>
  <si>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</si>
  <si>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</si>
  <si>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</si>
  <si>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</si>
  <si>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</si>
  <si>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</si>
  <si>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</si>
  <si>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</si>
  <si>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</si>
  <si>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</si>
  <si>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</si>
  <si>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</si>
  <si>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</si>
  <si>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</si>
  <si>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</si>
  <si>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</si>
  <si>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</si>
  <si>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</si>
  <si>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</si>
  <si>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</si>
  <si>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</si>
  <si>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</si>
  <si>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</si>
  <si>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</si>
  <si>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</si>
  <si>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</si>
  <si>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</si>
  <si>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</si>
  <si>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</si>
  <si>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</si>
  <si>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</si>
  <si>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</si>
  <si>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</si>
  <si>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</si>
  <si>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</si>
  <si>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</si>
  <si>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</si>
  <si>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</si>
  <si>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</si>
  <si>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</si>
  <si>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</si>
  <si>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</si>
  <si>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</si>
  <si>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</si>
  <si>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</si>
  <si>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</si>
  <si>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</si>
  <si>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</si>
  <si>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</si>
  <si>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</si>
  <si>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</si>
  <si>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</si>
  <si>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</si>
  <si>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</si>
  <si>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</si>
  <si>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</si>
  <si>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</si>
  <si>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</si>
  <si>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</si>
  <si>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</si>
  <si>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</si>
  <si>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</si>
  <si>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</si>
  <si>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</si>
  <si>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</si>
  <si>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</si>
  <si>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</si>
  <si>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</si>
  <si>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</si>
  <si>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</si>
  <si>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</si>
  <si>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</si>
  <si>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</si>
  <si>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</si>
  <si>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</si>
  <si>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</si>
  <si>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</si>
  <si>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</si>
  <si>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</si>
  <si>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</si>
  <si>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</si>
  <si>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</si>
  <si>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</si>
  <si>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</si>
  <si>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</si>
  <si>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</si>
  <si>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</si>
  <si>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</si>
  <si>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</si>
  <si>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</si>
  <si>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</si>
  <si>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</si>
  <si>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</si>
  <si>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</si>
  <si>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</si>
  <si>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</si>
  <si>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</si>
  <si>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</si>
  <si>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</si>
  <si>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</si>
  <si>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</si>
  <si>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</si>
  <si>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</si>
  <si>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</si>
  <si>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</si>
  <si>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</si>
  <si>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</si>
  <si>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</si>
  <si>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</si>
  <si>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</si>
  <si>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</si>
  <si>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</si>
  <si>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</si>
  <si>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</si>
  <si>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</si>
  <si>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</si>
  <si>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</si>
  <si>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</si>
  <si>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</si>
  <si>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</si>
  <si>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</si>
  <si>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</si>
  <si>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</si>
  <si>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</si>
  <si>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</si>
  <si>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</si>
  <si>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</si>
  <si>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</si>
  <si>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</si>
  <si>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</si>
  <si>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</si>
  <si>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</si>
  <si>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</si>
  <si>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</si>
  <si>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</si>
  <si>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</si>
  <si>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</si>
  <si>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</si>
  <si>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</si>
  <si>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</si>
  <si>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</si>
  <si>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</si>
  <si>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</si>
  <si>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</si>
  <si>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</si>
  <si>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</si>
  <si>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</si>
  <si>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</si>
  <si>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</si>
  <si>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</si>
  <si>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</si>
  <si>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</si>
  <si>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</si>
  <si>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</si>
  <si>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</si>
  <si>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</si>
  <si>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</si>
  <si>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</si>
  <si>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</si>
  <si>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</si>
  <si>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</si>
  <si>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</si>
  <si>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</si>
  <si>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</si>
  <si>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</si>
  <si>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</si>
  <si>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</si>
  <si>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</si>
  <si>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</si>
  <si>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</si>
  <si>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</si>
  <si>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</si>
  <si>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</si>
  <si>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</si>
  <si>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</si>
  <si>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</si>
  <si>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</si>
  <si>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</si>
  <si>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</si>
  <si>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</si>
  <si>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</si>
  <si>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</si>
  <si>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</si>
  <si>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</si>
  <si>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</si>
  <si>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</si>
  <si>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</si>
  <si>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</si>
  <si>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</si>
  <si>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</si>
  <si>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</si>
  <si>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</si>
  <si>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</si>
  <si>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</si>
  <si>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</si>
  <si>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</si>
  <si>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</si>
  <si>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</si>
  <si>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</si>
  <si>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</si>
  <si>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</si>
  <si>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</si>
  <si>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</si>
  <si>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</si>
  <si>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</si>
  <si>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</si>
  <si>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</si>
  <si>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</si>
  <si>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</si>
  <si>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</si>
  <si>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</si>
  <si>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</si>
  <si>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</si>
  <si>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</si>
  <si>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</si>
  <si>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</si>
  <si>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</si>
  <si>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</si>
  <si>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</si>
  <si>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</si>
  <si>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</si>
  <si>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</si>
  <si>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</si>
  <si>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</si>
  <si>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</si>
  <si>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</si>
  <si>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</si>
  <si>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</si>
  <si>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</si>
  <si>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</si>
  <si>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</si>
  <si>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</si>
  <si>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</si>
  <si>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</si>
  <si>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</si>
  <si>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</si>
  <si>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</si>
  <si>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</si>
  <si>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</si>
  <si>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</si>
  <si>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</si>
  <si>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</si>
  <si>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</si>
  <si>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</si>
  <si>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</si>
  <si>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</si>
  <si>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</si>
  <si>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</si>
  <si>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</si>
  <si>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</si>
  <si>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</si>
  <si>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</si>
  <si>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</si>
  <si>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</si>
  <si>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</si>
  <si>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</si>
  <si>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</si>
  <si>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</si>
  <si>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</si>
  <si>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</si>
  <si>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</si>
  <si>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</si>
  <si>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</si>
  <si>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</si>
  <si>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</si>
  <si>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</si>
  <si>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</si>
  <si>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</si>
  <si>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</si>
  <si>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</si>
  <si>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</si>
  <si>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</si>
  <si>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</si>
  <si>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</si>
  <si>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</si>
  <si>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</si>
  <si>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</si>
  <si>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</si>
  <si>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</si>
  <si>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</si>
  <si>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</si>
  <si>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</si>
  <si>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</si>
  <si>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</si>
  <si>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</si>
  <si>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</si>
  <si>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</si>
  <si>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</si>
  <si>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</si>
  <si>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</si>
  <si>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</si>
  <si>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</si>
  <si>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</si>
  <si>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</si>
  <si>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</si>
  <si>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</si>
  <si>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</si>
  <si>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</si>
  <si>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</si>
  <si>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</si>
  <si>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</si>
  <si>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</si>
  <si>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</si>
  <si>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</si>
  <si>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</si>
  <si>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</si>
  <si>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</si>
  <si>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</si>
  <si>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</si>
  <si>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</si>
  <si>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</si>
  <si>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</si>
  <si>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</si>
  <si>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</si>
  <si>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</si>
  <si>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</si>
  <si>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</si>
  <si>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</si>
  <si>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</si>
  <si>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</si>
  <si>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</si>
  <si>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</si>
  <si>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</si>
  <si>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</si>
  <si>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</si>
  <si>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</si>
  <si>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</si>
  <si>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</si>
  <si>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</si>
  <si>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</si>
  <si>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</si>
  <si>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</si>
  <si>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</si>
  <si>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</si>
  <si>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</si>
  <si>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</si>
  <si>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</si>
  <si>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</si>
  <si>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</si>
  <si>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</si>
  <si>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</si>
  <si>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</si>
  <si>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</si>
  <si>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</si>
  <si>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</si>
  <si>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</si>
  <si>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</si>
  <si>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</si>
  <si>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</si>
  <si>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</si>
  <si>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</si>
  <si>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</si>
  <si>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</si>
  <si>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</si>
  <si>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</si>
  <si>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</si>
  <si>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</si>
  <si>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</si>
  <si>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</si>
  <si>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</si>
  <si>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</si>
  <si>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</si>
  <si>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</si>
  <si>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</si>
  <si>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</si>
  <si>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</si>
  <si>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</si>
  <si>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</si>
  <si>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</si>
  <si>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</si>
  <si>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</si>
  <si>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</si>
  <si>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</si>
  <si>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</si>
  <si>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</si>
  <si>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</si>
  <si>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</si>
  <si>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</si>
  <si>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</si>
  <si>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</si>
  <si>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</si>
  <si>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</si>
  <si>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</si>
  <si>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</si>
  <si>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</si>
  <si>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</si>
  <si>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</si>
  <si>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</si>
  <si>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</si>
  <si>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</si>
  <si>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</si>
  <si>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</si>
  <si>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</si>
  <si>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</si>
  <si>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</si>
  <si>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</si>
  <si>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</si>
  <si>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</si>
  <si>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</si>
  <si>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</si>
  <si>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</si>
  <si>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</si>
  <si>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</si>
  <si>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</si>
  <si>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</si>
  <si>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</si>
  <si>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</si>
  <si>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</si>
  <si>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</si>
  <si>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</si>
  <si>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</si>
  <si>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</si>
  <si>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</si>
  <si>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</si>
  <si>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</si>
  <si>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</si>
  <si>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</si>
  <si>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</si>
  <si>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</si>
  <si>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</si>
  <si>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</si>
  <si>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</si>
  <si>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</si>
  <si>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</si>
  <si>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</si>
  <si>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</si>
  <si>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</si>
  <si>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</si>
  <si>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</si>
  <si>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</si>
  <si>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</si>
  <si>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</si>
  <si>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</si>
  <si>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</si>
  <si>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</si>
  <si>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</si>
  <si>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</si>
  <si>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</si>
  <si>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</si>
  <si>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</si>
  <si>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</si>
  <si>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</si>
  <si>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</si>
  <si>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</si>
  <si>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</si>
  <si>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</si>
  <si>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</si>
  <si>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</si>
  <si>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</si>
  <si>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</si>
  <si>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</si>
  <si>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</si>
  <si>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</si>
  <si>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</si>
  <si>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</si>
  <si>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</si>
  <si>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</si>
  <si>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</si>
  <si>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</si>
  <si>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</si>
  <si>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</si>
  <si>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</si>
  <si>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</si>
  <si>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</si>
  <si>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</si>
  <si>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</si>
  <si>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</si>
  <si>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</si>
  <si>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</si>
  <si>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</si>
  <si>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</si>
  <si>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</si>
  <si>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</si>
  <si>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</si>
  <si>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</si>
  <si>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</si>
  <si>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</si>
  <si>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</si>
  <si>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</si>
  <si>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</si>
  <si>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</si>
  <si>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</si>
  <si>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</si>
  <si>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</si>
  <si>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</si>
  <si>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</si>
  <si>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</si>
  <si>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</si>
  <si>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</si>
  <si>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</si>
  <si>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</si>
  <si>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</si>
  <si>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</si>
  <si>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</si>
  <si>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</si>
  <si>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</si>
  <si>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</si>
  <si>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</si>
  <si>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</si>
  <si>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</si>
  <si>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</si>
  <si>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</si>
  <si>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</si>
  <si>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</si>
  <si>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</si>
  <si>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</si>
  <si>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</si>
  <si>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</si>
  <si>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</si>
  <si>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</si>
  <si>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</si>
  <si>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</si>
  <si>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</si>
  <si>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</si>
  <si>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</si>
  <si>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</si>
  <si>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</si>
  <si>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</si>
  <si>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</si>
  <si>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</si>
  <si>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</si>
  <si>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</si>
  <si>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</si>
  <si>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</si>
  <si>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</si>
  <si>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</si>
  <si>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</si>
  <si>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</si>
  <si>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</si>
  <si>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</si>
  <si>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</si>
  <si>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</si>
  <si>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</si>
  <si>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</si>
  <si>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</si>
  <si>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</si>
  <si>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</si>
  <si>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</si>
  <si>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</si>
  <si>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</si>
  <si>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</si>
  <si>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</si>
  <si>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</si>
  <si>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</si>
  <si>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</si>
  <si>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</si>
  <si>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</si>
  <si>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</si>
  <si>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</si>
  <si>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</si>
  <si>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</si>
  <si>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</si>
  <si>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</si>
  <si>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</si>
  <si>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</si>
  <si>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</si>
  <si>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</si>
  <si>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</si>
  <si>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</si>
  <si>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</si>
  <si>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</si>
  <si>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</si>
  <si>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</si>
  <si>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</si>
  <si>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</si>
  <si>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</si>
  <si>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</si>
  <si>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</si>
  <si>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</si>
  <si>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</si>
  <si>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</si>
  <si>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</si>
  <si>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</si>
  <si>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</si>
  <si>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</si>
  <si>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</si>
  <si>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</si>
  <si>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</si>
  <si>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</si>
  <si>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</si>
  <si>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</si>
  <si>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</si>
  <si>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</si>
  <si>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</si>
  <si>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</si>
  <si>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</si>
  <si>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</si>
  <si>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</si>
  <si>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</si>
  <si>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</si>
  <si>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</si>
  <si>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</si>
  <si>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</si>
  <si>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</si>
  <si>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</si>
  <si>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</si>
  <si>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</si>
  <si>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</si>
  <si>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</si>
  <si>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</si>
  <si>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</si>
  <si>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</si>
  <si>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</si>
  <si>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</si>
  <si>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</si>
  <si>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</si>
  <si>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</si>
  <si>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</si>
  <si>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</si>
  <si>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</si>
  <si>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</si>
  <si>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</si>
  <si>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</si>
  <si>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</si>
  <si>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</si>
  <si>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</si>
  <si>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</si>
  <si>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</si>
  <si>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</si>
  <si>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</si>
  <si>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</si>
  <si>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</si>
  <si>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</si>
  <si>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</si>
  <si>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</si>
  <si>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</si>
  <si>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</si>
  <si>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</si>
  <si>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</si>
  <si>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</si>
  <si>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</si>
  <si>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</si>
  <si>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</si>
  <si>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</si>
  <si>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</si>
  <si>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</si>
  <si>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</si>
  <si>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</si>
  <si>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</si>
  <si>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</si>
  <si>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</si>
  <si>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</si>
  <si>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</si>
  <si>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</si>
  <si>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</si>
  <si>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</si>
  <si>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</si>
  <si>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</si>
  <si>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</si>
  <si>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</si>
  <si>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</si>
  <si>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</si>
  <si>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</si>
  <si>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</si>
  <si>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</si>
  <si>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</si>
  <si>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</si>
  <si>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</si>
  <si>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</si>
  <si>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</si>
  <si>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</si>
  <si>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</si>
  <si>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</si>
  <si>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</si>
  <si>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</si>
  <si>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</si>
  <si>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</si>
  <si>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</si>
  <si>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</si>
  <si>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</si>
  <si>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</si>
  <si>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</si>
  <si>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</si>
  <si>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</si>
  <si>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</si>
  <si>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</si>
  <si>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</si>
  <si>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</si>
  <si>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</si>
  <si>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</si>
  <si>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</si>
  <si>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</si>
  <si>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</si>
  <si>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</si>
  <si>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</si>
  <si>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</si>
  <si>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</si>
  <si>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</si>
  <si>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</si>
  <si>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</si>
  <si>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</si>
  <si>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</si>
  <si>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</si>
  <si>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</si>
  <si>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</si>
  <si>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</si>
  <si>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</si>
  <si>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</si>
  <si>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</si>
  <si>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</si>
  <si>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</si>
  <si>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</si>
  <si>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</si>
  <si>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</si>
  <si>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</si>
  <si>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</si>
  <si>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</si>
  <si>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</si>
  <si>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</si>
  <si>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</si>
  <si>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</si>
  <si>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</si>
  <si>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</si>
  <si>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</si>
  <si>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</si>
  <si>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</si>
  <si>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</si>
  <si>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</si>
  <si>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</si>
  <si>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</si>
  <si>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</si>
  <si>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</si>
  <si>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</si>
  <si>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</si>
  <si>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</si>
  <si>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</si>
  <si>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</si>
  <si>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</si>
  <si>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</si>
  <si>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</si>
  <si>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</si>
  <si>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</si>
  <si>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</si>
  <si>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</si>
  <si>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</si>
  <si>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</si>
  <si>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</si>
  <si>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</si>
  <si>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</si>
  <si>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</si>
  <si>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</si>
  <si>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</si>
  <si>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</si>
  <si>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</si>
  <si>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</si>
  <si>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</si>
  <si>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</si>
  <si>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</si>
  <si>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</si>
  <si>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</si>
  <si>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</si>
  <si>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</si>
  <si>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</si>
  <si>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</si>
  <si>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</si>
  <si>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</si>
  <si>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</si>
  <si>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</si>
  <si>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</si>
  <si>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</si>
  <si>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</si>
  <si>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</si>
  <si>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</si>
  <si>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</si>
  <si>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</si>
  <si>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</si>
  <si>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</si>
  <si>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</si>
  <si>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</si>
  <si>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</si>
  <si>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</si>
  <si>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</si>
  <si>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</si>
  <si>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</si>
  <si>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</si>
  <si>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</si>
  <si>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</si>
  <si>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</si>
  <si>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</si>
  <si>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</si>
  <si>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</si>
  <si>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</si>
  <si>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</si>
  <si>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</si>
  <si>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</si>
  <si>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</si>
  <si>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</si>
  <si>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</si>
  <si>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</si>
  <si>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</si>
  <si>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</si>
  <si>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</si>
  <si>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</si>
  <si>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</si>
  <si>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</si>
  <si>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</si>
  <si>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</si>
  <si>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</si>
  <si>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</si>
  <si>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</si>
  <si>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</si>
  <si>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</si>
  <si>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</si>
  <si>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</si>
  <si>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</si>
  <si>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</si>
  <si>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</si>
  <si>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</si>
  <si>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</si>
  <si>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</si>
  <si>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</si>
  <si>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</si>
  <si>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</si>
  <si>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</si>
  <si>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</si>
  <si>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</si>
  <si>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</si>
  <si>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</si>
  <si>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</si>
  <si>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</si>
  <si>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</si>
  <si>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</si>
  <si>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</si>
  <si>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</si>
  <si>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</si>
  <si>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</si>
  <si>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</si>
  <si>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</si>
  <si>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</si>
  <si>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</si>
  <si>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</si>
  <si>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</si>
  <si>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</si>
  <si>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</si>
  <si>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</si>
  <si>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</si>
  <si>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</si>
  <si>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</si>
  <si>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</si>
  <si>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</si>
  <si>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</si>
  <si>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</si>
  <si>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</si>
  <si>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</si>
  <si>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</si>
  <si>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</si>
  <si>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</si>
  <si>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</si>
  <si>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</si>
  <si>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</si>
  <si>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</si>
  <si>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</si>
  <si>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</si>
  <si>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</si>
  <si>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</si>
  <si>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</si>
  <si>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</si>
  <si>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</si>
  <si>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</si>
  <si>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</si>
  <si>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</si>
  <si>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</si>
  <si>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</si>
  <si>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</si>
  <si>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</si>
  <si>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</si>
  <si>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</si>
  <si>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</si>
  <si>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</si>
  <si>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</si>
  <si>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</si>
  <si>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</si>
  <si>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</si>
  <si>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</si>
  <si>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</si>
  <si>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</si>
  <si>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</si>
  <si>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</si>
  <si>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</si>
  <si>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</si>
  <si>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</si>
  <si>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</si>
  <si>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</si>
  <si>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</si>
  <si>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</si>
  <si>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</si>
  <si>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</si>
  <si>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</si>
  <si>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</si>
  <si>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</si>
  <si>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</si>
  <si>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</si>
  <si>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</si>
  <si>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</si>
  <si>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</si>
  <si>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</si>
  <si>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</si>
  <si>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</si>
  <si>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</si>
  <si>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</si>
  <si>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</si>
  <si>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</si>
  <si>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</si>
  <si>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</si>
  <si>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</si>
  <si>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</si>
  <si>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</si>
  <si>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</si>
  <si>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</si>
  <si>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</si>
  <si>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</si>
  <si>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</si>
  <si>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</si>
  <si>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</si>
  <si>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</si>
  <si>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</si>
  <si>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</si>
  <si>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</si>
  <si>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</si>
  <si>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</si>
  <si>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</si>
  <si>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</si>
  <si>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</si>
  <si>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</si>
  <si>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</si>
  <si>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</si>
  <si>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</si>
  <si>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</si>
  <si>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</si>
  <si>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</si>
  <si>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</si>
  <si>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</si>
  <si>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</si>
  <si>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</si>
  <si>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</si>
  <si>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</si>
  <si>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</si>
  <si>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</si>
  <si>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</si>
  <si>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</si>
  <si>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</si>
  <si>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</si>
  <si>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</si>
  <si>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</si>
  <si>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</si>
  <si>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</si>
  <si>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</si>
  <si>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</si>
  <si>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</si>
  <si>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</si>
  <si>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</si>
  <si>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</si>
  <si>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</si>
  <si>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</si>
  <si>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</si>
  <si>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</si>
  <si>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</si>
  <si>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</si>
  <si>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</si>
  <si>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</si>
  <si>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</si>
  <si>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</si>
  <si>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</si>
  <si>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</si>
  <si>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</si>
  <si>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</si>
  <si>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</si>
  <si>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</si>
  <si>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</si>
  <si>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</si>
  <si>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</si>
  <si>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</si>
  <si>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</si>
  <si>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</si>
  <si>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</si>
  <si>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</si>
  <si>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</si>
  <si>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</si>
  <si>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</si>
  <si>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</si>
  <si>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</si>
  <si>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</si>
  <si>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</si>
  <si>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</si>
  <si>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</si>
  <si>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</si>
  <si>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</si>
  <si>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</si>
  <si>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</si>
  <si>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</si>
  <si>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</si>
  <si>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</si>
  <si>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</si>
  <si>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</si>
  <si>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</si>
  <si>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</si>
  <si>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</si>
  <si>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</si>
  <si>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</si>
  <si>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</si>
  <si>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</si>
  <si>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</si>
  <si>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</si>
  <si>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</si>
  <si>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</si>
  <si>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</si>
  <si>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</si>
  <si>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</si>
  <si>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</si>
  <si>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</si>
  <si>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</si>
  <si>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</si>
  <si>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</si>
  <si>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</si>
  <si>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</si>
  <si>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</si>
  <si>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</si>
  <si>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</si>
  <si>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</si>
  <si>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</si>
  <si>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</si>
  <si>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</si>
  <si>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</si>
  <si>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</si>
  <si>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</si>
  <si>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</si>
  <si>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</si>
  <si>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</si>
  <si>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</si>
  <si>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</si>
  <si>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</si>
  <si>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</si>
  <si>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</si>
  <si>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</si>
  <si>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</si>
  <si>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</si>
  <si>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</si>
  <si>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</si>
  <si>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</si>
  <si>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</si>
  <si>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</si>
  <si>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</si>
  <si>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</si>
  <si>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</si>
  <si>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</si>
  <si>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</si>
  <si>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</si>
  <si>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</si>
  <si>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</si>
  <si>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</si>
  <si>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</si>
  <si>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</si>
  <si>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</si>
  <si>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</si>
  <si>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</si>
  <si>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</si>
  <si>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</si>
  <si>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</si>
  <si>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</si>
  <si>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</si>
  <si>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</si>
  <si>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</si>
  <si>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</si>
  <si>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</si>
  <si>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</si>
  <si>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</si>
  <si>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</si>
  <si>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</si>
  <si>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</si>
  <si>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</si>
  <si>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</si>
  <si>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</si>
  <si>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</si>
  <si>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</si>
  <si>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</si>
  <si>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</si>
  <si>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</si>
  <si>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</si>
  <si>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</si>
  <si>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</si>
  <si>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</si>
  <si>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</si>
  <si>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</si>
  <si>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</si>
  <si>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</si>
  <si>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</si>
  <si>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</si>
  <si>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</si>
  <si>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</si>
  <si>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</si>
  <si>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</si>
  <si>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</si>
  <si>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</si>
  <si>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</si>
  <si>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</si>
  <si>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</si>
  <si>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</si>
  <si>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</si>
  <si>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</si>
  <si>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</si>
  <si>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</si>
  <si>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</si>
  <si>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</si>
  <si>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</si>
  <si>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</si>
  <si>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</si>
  <si>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</si>
  <si>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</si>
  <si>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</si>
  <si>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</si>
  <si>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</si>
  <si>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</si>
  <si>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</si>
  <si>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</si>
  <si>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</si>
  <si>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</si>
  <si>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</si>
  <si>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</si>
  <si>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</si>
  <si>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</si>
  <si>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</si>
  <si>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</si>
  <si>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</si>
  <si>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</si>
  <si>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</si>
  <si>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</si>
  <si>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</si>
  <si>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</si>
  <si>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</si>
  <si>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</si>
  <si>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</si>
  <si>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</si>
  <si>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</si>
  <si>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</si>
  <si>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</si>
  <si>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</si>
  <si>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</si>
  <si>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</si>
  <si>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</si>
  <si>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</si>
  <si>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</si>
  <si>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</si>
  <si>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</si>
  <si>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</si>
  <si>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</si>
  <si>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</si>
  <si>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</si>
  <si>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</si>
  <si>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</si>
  <si>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</si>
  <si>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</si>
  <si>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</si>
  <si>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</si>
  <si>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</si>
  <si>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</si>
  <si>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</si>
  <si>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</si>
  <si>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</si>
  <si>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</si>
  <si>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</si>
  <si>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</si>
  <si>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</si>
  <si>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</si>
  <si>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</si>
  <si>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</si>
  <si>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</si>
  <si>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</si>
  <si>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</si>
  <si>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</si>
  <si>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</si>
  <si>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</si>
  <si>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</si>
  <si>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</si>
  <si>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</si>
  <si>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</si>
  <si>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</si>
  <si>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</si>
  <si>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</si>
  <si>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</si>
  <si>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</si>
  <si>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</si>
  <si>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</si>
  <si>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</si>
  <si>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</si>
  <si>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</si>
  <si>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</si>
  <si>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</si>
  <si>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</si>
  <si>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</si>
  <si>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</si>
  <si>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</si>
  <si>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</si>
  <si>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</si>
  <si>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</si>
  <si>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</si>
  <si>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</si>
  <si>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</si>
  <si>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</si>
  <si>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</si>
  <si>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</si>
  <si>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</si>
  <si>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</si>
  <si>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</si>
  <si>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</si>
  <si>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</si>
  <si>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</si>
  <si>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</si>
  <si>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</si>
  <si>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</si>
  <si>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</si>
  <si>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</si>
  <si>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</si>
  <si>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</si>
  <si>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</si>
  <si>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</si>
  <si>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</si>
  <si>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</si>
  <si>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</si>
  <si>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</si>
  <si>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</si>
  <si>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</si>
  <si>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</si>
  <si>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</si>
  <si>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</si>
  <si>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</si>
  <si>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</si>
  <si>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</si>
  <si>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</si>
  <si>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</si>
  <si>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</si>
  <si>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</si>
  <si>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</si>
  <si>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</si>
  <si>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</si>
  <si>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</si>
  <si>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</si>
  <si>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</si>
  <si>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</si>
  <si>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</si>
  <si>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</si>
  <si>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</si>
  <si>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</si>
  <si>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</si>
  <si>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</si>
  <si>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</si>
  <si>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</si>
  <si>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</si>
  <si>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</si>
  <si>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</si>
  <si>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</si>
  <si>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</si>
  <si>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</si>
  <si>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</si>
  <si>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</si>
  <si>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</si>
  <si>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</si>
  <si>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</si>
  <si>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</si>
  <si>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</si>
  <si>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</si>
  <si>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</si>
  <si>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</si>
  <si>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</si>
  <si>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</si>
  <si>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</si>
  <si>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</si>
  <si>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</si>
  <si>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</si>
  <si>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</si>
  <si>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</si>
  <si>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</si>
  <si>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</si>
  <si>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</si>
  <si>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</si>
  <si>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</si>
  <si>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</si>
  <si>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</si>
  <si>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</si>
  <si>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</si>
  <si>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</si>
  <si>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</si>
  <si>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</si>
  <si>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</si>
  <si>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</si>
  <si>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</si>
  <si>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</si>
  <si>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</si>
  <si>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</si>
  <si>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</si>
  <si>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</si>
  <si>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</si>
  <si>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</si>
  <si>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</si>
  <si>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</si>
  <si>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</si>
  <si>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</si>
  <si>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</si>
  <si>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</si>
  <si>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</si>
  <si>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</si>
  <si>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</si>
  <si>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</si>
  <si>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</si>
  <si>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</si>
  <si>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</si>
  <si>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</si>
  <si>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</si>
  <si>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</si>
  <si>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</si>
  <si>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</si>
  <si>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</si>
  <si>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</si>
  <si>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</si>
  <si>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</si>
  <si>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</si>
  <si>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</si>
  <si>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</si>
  <si>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</si>
  <si>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</si>
  <si>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</si>
  <si>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</si>
  <si>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</si>
  <si>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</si>
  <si>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</si>
  <si>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</si>
  <si>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</si>
  <si>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</si>
  <si>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</si>
  <si>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</si>
  <si>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</si>
  <si>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</si>
  <si>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</si>
  <si>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</si>
  <si>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</si>
  <si>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</si>
  <si>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</si>
  <si>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</si>
  <si>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</si>
  <si>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</si>
  <si>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</si>
  <si>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</si>
  <si>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</si>
  <si>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</si>
  <si>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</si>
  <si>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</si>
  <si>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</si>
  <si>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</si>
  <si>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</si>
  <si>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</si>
  <si>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</si>
  <si>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</si>
  <si>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</si>
  <si>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</si>
  <si>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</si>
  <si>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</si>
  <si>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</si>
  <si>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</si>
  <si>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</si>
  <si>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</si>
  <si>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</si>
  <si>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</si>
  <si>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</si>
  <si>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</si>
  <si>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</si>
  <si>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</si>
  <si>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</si>
  <si>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</si>
  <si>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</si>
  <si>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</si>
  <si>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</si>
  <si>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</si>
  <si>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</si>
  <si>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</si>
  <si>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</si>
  <si>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</si>
  <si>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</si>
  <si>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</si>
  <si>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</si>
  <si>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</si>
  <si>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</si>
  <si>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</si>
  <si>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</si>
  <si>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</si>
  <si>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</si>
  <si>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</si>
  <si>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</si>
  <si>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</si>
  <si>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</si>
  <si>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</si>
  <si>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</si>
  <si>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</si>
  <si>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</si>
  <si>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</si>
  <si>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</si>
  <si>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</si>
  <si>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</si>
  <si>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</si>
  <si>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</si>
  <si>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</si>
  <si>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</si>
  <si>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</si>
  <si>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</si>
  <si>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</si>
  <si>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</si>
  <si>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</si>
  <si>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</si>
  <si>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</si>
  <si>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</si>
  <si>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</si>
  <si>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</si>
  <si>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</si>
  <si>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</si>
  <si>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</si>
  <si>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</si>
  <si>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</si>
  <si>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</si>
  <si>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</si>
  <si>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</si>
  <si>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</si>
  <si>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</si>
  <si>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</si>
  <si>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</si>
  <si>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</si>
  <si>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</si>
  <si>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</si>
  <si>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</si>
  <si>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</si>
  <si>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</si>
  <si>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</si>
  <si>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</si>
  <si>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</si>
  <si>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</si>
  <si>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</si>
  <si>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</si>
  <si>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</si>
  <si>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</si>
  <si>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</si>
  <si>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</si>
  <si>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</si>
  <si>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</si>
  <si>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</si>
  <si>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</si>
  <si>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</si>
  <si>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</si>
  <si>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</si>
  <si>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</si>
  <si>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</si>
  <si>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</si>
  <si>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</si>
  <si>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</si>
  <si>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</si>
  <si>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</si>
  <si>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</si>
  <si>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</si>
  <si>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</si>
  <si>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</si>
  <si>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</si>
  <si>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</si>
  <si>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</si>
  <si>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</si>
  <si>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</si>
  <si>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</si>
  <si>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</si>
  <si>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</si>
  <si>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</si>
  <si>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</si>
  <si>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</si>
  <si>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</si>
  <si>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</si>
  <si>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</si>
  <si>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</si>
  <si>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</si>
  <si>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</si>
  <si>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</si>
  <si>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</si>
  <si>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</si>
  <si>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</si>
  <si>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</si>
  <si>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</si>
  <si>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</si>
  <si>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</si>
  <si>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</si>
  <si>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</si>
  <si>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</si>
  <si>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</si>
  <si>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</si>
  <si>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</si>
  <si>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</si>
  <si>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</si>
  <si>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</si>
  <si>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</si>
  <si>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</si>
  <si>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</si>
  <si>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</si>
  <si>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</si>
  <si>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</si>
  <si>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</si>
  <si>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</si>
  <si>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</si>
  <si>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</si>
  <si>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</si>
  <si>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</si>
  <si>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</si>
  <si>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</si>
  <si>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</si>
  <si>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</si>
  <si>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</si>
  <si>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</si>
  <si>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</si>
  <si>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</si>
  <si>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</si>
  <si>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</si>
  <si>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</si>
  <si>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</si>
  <si>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</si>
  <si>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</si>
  <si>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</si>
  <si>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</si>
  <si>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</si>
  <si>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</si>
  <si>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</si>
  <si>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</si>
  <si>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</si>
  <si>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</si>
  <si>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</si>
  <si>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</si>
  <si>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</si>
  <si>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</si>
  <si>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</si>
  <si>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</si>
  <si>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</si>
  <si>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</si>
  <si>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</si>
  <si>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</si>
  <si>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</si>
  <si>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</si>
  <si>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</si>
  <si>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</si>
  <si>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</si>
  <si>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</si>
  <si>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</si>
  <si>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</si>
  <si>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</si>
  <si>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</si>
  <si>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</si>
  <si>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</si>
  <si>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</si>
  <si>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</si>
  <si>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</si>
  <si>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</si>
  <si>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</si>
  <si>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</si>
  <si>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</si>
  <si>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</si>
  <si>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</si>
  <si>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</si>
  <si>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</si>
  <si>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</si>
  <si>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</si>
  <si>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</si>
  <si>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</si>
  <si>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</si>
  <si>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</si>
  <si>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</si>
  <si>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</si>
  <si>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</si>
  <si>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</si>
  <si>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</si>
  <si>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</si>
  <si>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</si>
  <si>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</si>
  <si>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</si>
  <si>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</si>
  <si>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</si>
  <si>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</si>
  <si>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</si>
  <si>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</si>
  <si>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</si>
  <si>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</si>
  <si>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</si>
  <si>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</si>
  <si>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</si>
  <si>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</si>
  <si>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</si>
  <si>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</si>
  <si>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</si>
  <si>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</si>
  <si>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</si>
  <si>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</si>
  <si>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</si>
  <si>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</si>
  <si>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</si>
  <si>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</si>
  <si>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</si>
  <si>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</si>
  <si>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</si>
  <si>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</si>
  <si>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</si>
  <si>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</si>
  <si>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</si>
  <si>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</si>
  <si>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</si>
  <si>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</si>
  <si>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</si>
  <si>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</si>
  <si>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</si>
  <si>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</si>
  <si>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</si>
  <si>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</si>
  <si>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</si>
  <si>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</si>
  <si>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</si>
  <si>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</si>
  <si>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</si>
  <si>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</si>
  <si>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</si>
  <si>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</si>
  <si>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</si>
  <si>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</si>
  <si>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</si>
  <si>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</si>
  <si>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</si>
  <si>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</si>
  <si>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</si>
  <si>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</si>
  <si>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</si>
  <si>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</si>
  <si>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</si>
  <si>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</si>
  <si>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</si>
  <si>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</si>
  <si>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</si>
  <si>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</si>
  <si>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</si>
  <si>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</si>
  <si>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</si>
  <si>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</si>
  <si>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</si>
  <si>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</si>
  <si>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</si>
  <si>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</si>
  <si>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</si>
  <si>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</si>
  <si>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</si>
  <si>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</si>
  <si>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</si>
  <si>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</si>
  <si>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</si>
  <si>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</si>
  <si>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</si>
  <si>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</si>
  <si>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</si>
  <si>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</si>
  <si>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</si>
  <si>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</si>
  <si>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</si>
  <si>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</si>
  <si>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</si>
  <si>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</si>
  <si>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</si>
  <si>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</si>
  <si>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</si>
  <si>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</si>
  <si>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</si>
  <si>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</si>
  <si>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</si>
  <si>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</si>
  <si>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</si>
  <si>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</si>
  <si>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</si>
  <si>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</si>
  <si>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</si>
  <si>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</si>
  <si>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</si>
  <si>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</si>
  <si>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</si>
  <si>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</si>
  <si>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</si>
  <si>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</si>
  <si>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</si>
  <si>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</si>
  <si>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</si>
  <si>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</si>
  <si>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</si>
  <si>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</si>
  <si>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</si>
  <si>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</si>
  <si>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</si>
  <si>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</si>
  <si>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</si>
  <si>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</si>
  <si>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</si>
  <si>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</si>
  <si>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</si>
  <si>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</si>
  <si>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</si>
  <si>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</si>
  <si>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</si>
  <si>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</si>
  <si>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</si>
  <si>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</si>
  <si>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</si>
  <si>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</si>
  <si>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</si>
  <si>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</si>
  <si>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</si>
  <si>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</si>
  <si>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</si>
  <si>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</si>
  <si>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</si>
  <si>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</si>
  <si>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</si>
  <si>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</si>
  <si>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</si>
  <si>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</si>
  <si>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</si>
  <si>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</si>
  <si>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</si>
  <si>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</si>
  <si>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</si>
  <si>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</si>
  <si>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</si>
  <si>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</si>
  <si>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</si>
  <si>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</si>
  <si>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</si>
  <si>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</si>
  <si>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</si>
  <si>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</si>
  <si>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</si>
  <si>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</si>
  <si>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</si>
  <si>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</si>
  <si>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</si>
  <si>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</si>
  <si>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</si>
  <si>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</si>
  <si>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</si>
  <si>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</si>
  <si>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</si>
  <si>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</si>
  <si>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</si>
  <si>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</si>
  <si>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</si>
  <si>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</si>
  <si>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</si>
  <si>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</si>
  <si>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</si>
  <si>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</si>
  <si>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</si>
  <si>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</si>
  <si>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</si>
  <si>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</si>
  <si>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</si>
  <si>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</si>
  <si>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</si>
  <si>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</si>
  <si>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</si>
  <si>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</si>
  <si>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</si>
  <si>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</si>
  <si>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</si>
  <si>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</si>
  <si>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</si>
  <si>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</si>
  <si>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</si>
  <si>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</si>
  <si>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</si>
  <si>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</si>
  <si>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</si>
  <si>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</si>
  <si>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</si>
  <si>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</si>
  <si>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</si>
  <si>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</si>
  <si>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</si>
  <si>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</si>
  <si>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</si>
  <si>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</si>
  <si>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</si>
  <si>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</si>
  <si>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</si>
  <si>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</si>
  <si>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</si>
  <si>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</si>
  <si>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</si>
  <si>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</si>
  <si>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</si>
  <si>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</si>
  <si>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</si>
  <si>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</si>
  <si>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</si>
  <si>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</si>
  <si>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</si>
  <si>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</si>
  <si>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</si>
  <si>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</si>
  <si>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</si>
  <si>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</si>
  <si>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</si>
  <si>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</si>
  <si>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</si>
  <si>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</si>
  <si>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</si>
  <si>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</si>
  <si>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</si>
  <si>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</si>
  <si>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</si>
  <si>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</si>
  <si>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</si>
  <si>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</si>
  <si>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</si>
  <si>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</si>
  <si>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</si>
  <si>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</si>
  <si>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</si>
  <si>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</si>
  <si>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</si>
  <si>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</si>
  <si>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</si>
  <si>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</si>
  <si>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</si>
  <si>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</si>
  <si>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</si>
  <si>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</si>
  <si>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</si>
  <si>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</si>
  <si>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</si>
  <si>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</si>
  <si>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</si>
  <si>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</si>
  <si>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</si>
  <si>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</si>
  <si>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</si>
  <si>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</si>
  <si>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</si>
  <si>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</si>
  <si>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</si>
  <si>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</si>
  <si>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</si>
  <si>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</si>
  <si>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</si>
  <si>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</si>
  <si>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</si>
  <si>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</si>
  <si>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</si>
  <si>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</si>
  <si>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</si>
  <si>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</si>
  <si>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</si>
  <si>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</si>
  <si>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</si>
  <si>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</si>
  <si>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</si>
  <si>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</si>
  <si>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</si>
  <si>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</si>
  <si>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</si>
  <si>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</si>
  <si>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</si>
  <si>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</si>
  <si>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</si>
  <si>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</si>
  <si>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</si>
  <si>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</si>
  <si>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</si>
  <si>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</si>
  <si>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</si>
  <si>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</si>
  <si>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</si>
  <si>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</si>
  <si>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</si>
  <si>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</si>
  <si>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</si>
  <si>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</si>
  <si>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</si>
  <si>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</si>
  <si>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</si>
  <si>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</si>
  <si>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</si>
  <si>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</si>
  <si>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</si>
  <si>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</si>
  <si>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</si>
  <si>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</si>
  <si>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</si>
  <si>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</si>
  <si>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</si>
  <si>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</si>
  <si>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</si>
  <si>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</si>
  <si>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</si>
  <si>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</si>
  <si>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</si>
  <si>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</si>
  <si>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</si>
  <si>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</si>
  <si>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</si>
  <si>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</si>
  <si>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</si>
  <si>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</si>
  <si>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</si>
  <si>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</si>
  <si>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</si>
  <si>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</si>
  <si>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</si>
  <si>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</si>
  <si>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</si>
  <si>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</si>
  <si>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</si>
  <si>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</si>
  <si>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</si>
  <si>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</si>
  <si>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</si>
  <si>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</si>
  <si>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</si>
  <si>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</si>
  <si>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</si>
  <si>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</si>
  <si>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</si>
  <si>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</si>
  <si>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</si>
  <si>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</si>
  <si>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</si>
  <si>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</si>
  <si>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</si>
  <si>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</si>
  <si>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</si>
  <si>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</si>
  <si>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</si>
  <si>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</si>
  <si>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</si>
  <si>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</si>
  <si>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</si>
  <si>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</si>
  <si>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</si>
  <si>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</si>
  <si>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</si>
  <si>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</si>
  <si>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</si>
  <si>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</si>
  <si>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</si>
  <si>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</si>
  <si>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</si>
  <si>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</si>
  <si>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</si>
  <si>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</si>
  <si>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</si>
  <si>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</si>
  <si>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</si>
  <si>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</si>
  <si>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</si>
  <si>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</si>
  <si>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</si>
  <si>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</si>
  <si>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</si>
  <si>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</si>
  <si>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</si>
  <si>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</si>
  <si>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</si>
  <si>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</si>
  <si>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</si>
  <si>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</si>
  <si>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</si>
  <si>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</si>
  <si>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</si>
  <si>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</si>
  <si>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</si>
  <si>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</si>
  <si>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</si>
  <si>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</si>
  <si>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</si>
  <si>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</si>
  <si>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</si>
  <si>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</si>
  <si>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</si>
  <si>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</si>
  <si>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</si>
  <si>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</si>
  <si>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</si>
  <si>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</si>
  <si>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</si>
  <si>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</si>
  <si>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</si>
  <si>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</si>
  <si>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</si>
  <si>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</si>
  <si>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</si>
  <si>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</si>
  <si>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</si>
  <si>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</si>
  <si>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</si>
  <si>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</si>
  <si>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</si>
  <si>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</si>
  <si>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</si>
  <si>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</si>
  <si>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</si>
  <si>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</si>
  <si>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</si>
  <si>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</si>
  <si>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</si>
  <si>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</si>
  <si>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</si>
  <si>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</si>
  <si>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</si>
  <si>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</si>
  <si>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</si>
  <si>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</si>
  <si>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</si>
  <si>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</si>
  <si>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</si>
  <si>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</si>
  <si>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</si>
  <si>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</si>
  <si>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</si>
  <si>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</si>
  <si>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</si>
  <si>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</si>
  <si>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</si>
  <si>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</si>
  <si>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</si>
  <si>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</si>
  <si>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</si>
  <si>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</si>
  <si>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</si>
  <si>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</si>
  <si>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</si>
  <si>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</si>
  <si>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</si>
  <si>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</si>
  <si>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</si>
  <si>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</si>
  <si>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</si>
  <si>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</si>
  <si>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</si>
  <si>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</si>
  <si>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</si>
  <si>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</si>
  <si>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</si>
  <si>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</si>
  <si>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</si>
  <si>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</si>
  <si>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</si>
  <si>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</si>
  <si>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</si>
  <si>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</si>
  <si>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</si>
  <si>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</si>
  <si>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</si>
  <si>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</si>
  <si>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</si>
  <si>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</si>
  <si>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</si>
  <si>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</si>
  <si>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</si>
  <si>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</si>
  <si>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</si>
  <si>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</si>
  <si>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</si>
  <si>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</si>
  <si>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</si>
  <si>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</si>
  <si>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</si>
  <si>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</si>
  <si>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</si>
  <si>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</si>
  <si>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</si>
  <si>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</si>
  <si>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</si>
  <si>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</si>
  <si>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</si>
  <si>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</si>
  <si>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</si>
  <si>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</si>
  <si>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</si>
  <si>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</si>
  <si>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</si>
  <si>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</si>
  <si>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</si>
  <si>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</si>
  <si>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</si>
  <si>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</si>
  <si>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</si>
  <si>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</si>
  <si>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</si>
  <si>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</si>
  <si>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</si>
  <si>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</si>
  <si>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</si>
  <si>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</si>
  <si>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</si>
  <si>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</si>
  <si>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</si>
  <si>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</si>
  <si>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</si>
  <si>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</si>
  <si>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</si>
  <si>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</si>
  <si>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</si>
  <si>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</si>
  <si>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</si>
  <si>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</si>
  <si>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</si>
  <si>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</si>
  <si>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</si>
  <si>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</si>
  <si>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</si>
  <si>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</si>
  <si>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</si>
  <si>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</si>
  <si>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</si>
  <si>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</si>
  <si>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</si>
  <si>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</si>
  <si>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</si>
  <si>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</si>
  <si>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</si>
  <si>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</si>
  <si>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</si>
  <si>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</si>
  <si>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</si>
  <si>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</si>
  <si>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</si>
  <si>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</si>
  <si>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</si>
  <si>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</si>
  <si>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</si>
  <si>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</si>
  <si>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</si>
  <si>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</si>
  <si>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</si>
  <si>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</si>
  <si>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</si>
  <si>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</si>
  <si>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</si>
  <si>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</si>
  <si>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</si>
  <si>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</si>
  <si>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</si>
  <si>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</si>
  <si>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</si>
  <si>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</si>
  <si>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</si>
  <si>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</si>
  <si>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</si>
  <si>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</si>
  <si>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</si>
  <si>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</si>
  <si>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</si>
  <si>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</si>
  <si>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</si>
  <si>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</si>
  <si>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</si>
  <si>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</si>
  <si>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</si>
  <si>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</si>
  <si>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</si>
  <si>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</si>
  <si>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</si>
  <si>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</si>
  <si>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</si>
  <si>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</si>
  <si>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</si>
  <si>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</si>
  <si>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</si>
  <si>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</si>
  <si>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</si>
  <si>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</si>
  <si>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</si>
  <si>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</si>
  <si>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</si>
  <si>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</si>
  <si>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</si>
  <si>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</si>
  <si>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</si>
  <si>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</si>
  <si>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</si>
  <si>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</si>
  <si>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</si>
  <si>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</si>
  <si>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</si>
  <si>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</si>
  <si>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</si>
  <si>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</si>
  <si>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</si>
  <si>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</si>
  <si>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</si>
  <si>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</si>
  <si>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</si>
  <si>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</si>
  <si>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</si>
  <si>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</si>
  <si>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</si>
  <si>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</si>
  <si>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</si>
  <si>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</si>
  <si>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</si>
  <si>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</si>
  <si>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</si>
  <si>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</si>
  <si>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</si>
  <si>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</si>
  <si>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</si>
  <si>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</si>
  <si>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</si>
  <si>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</si>
  <si>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</si>
  <si>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</si>
  <si>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</si>
  <si>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</si>
  <si>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</si>
  <si>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</si>
  <si>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</si>
  <si>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</si>
  <si>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</si>
  <si>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</si>
  <si>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</si>
  <si>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</si>
  <si>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</si>
  <si>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</si>
  <si>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</si>
  <si>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</si>
  <si>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</si>
  <si>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</si>
  <si>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</si>
  <si>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</si>
  <si>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</si>
  <si>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</si>
  <si>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</si>
  <si>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</si>
  <si>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</si>
  <si>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</si>
  <si>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</si>
  <si>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</si>
  <si>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</si>
  <si>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</si>
  <si>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</si>
  <si>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</si>
  <si>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</si>
  <si>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</si>
  <si>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</si>
  <si>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</si>
  <si>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</si>
  <si>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</si>
  <si>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</si>
  <si>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</si>
  <si>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</si>
  <si>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</si>
  <si>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</si>
  <si>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</si>
  <si>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</si>
  <si>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</si>
  <si>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</si>
  <si>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</si>
  <si>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</si>
  <si>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</si>
  <si>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</si>
  <si>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</si>
  <si>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</si>
  <si>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</si>
  <si>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</si>
  <si>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</si>
  <si>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</si>
  <si>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</si>
  <si>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</si>
  <si>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</si>
  <si>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</si>
  <si>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</si>
  <si>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</si>
  <si>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</si>
  <si>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</si>
  <si>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</si>
  <si>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</si>
  <si>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</si>
  <si>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</si>
  <si>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</si>
  <si>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</si>
  <si>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</si>
  <si>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</si>
  <si>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</si>
  <si>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</si>
  <si>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</si>
  <si>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</si>
  <si>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</si>
  <si>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</si>
  <si>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</si>
  <si>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</si>
  <si>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</si>
  <si>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</si>
  <si>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</si>
  <si>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</si>
  <si>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</si>
  <si>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</si>
  <si>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</si>
  <si>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</si>
  <si>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</si>
  <si>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</si>
  <si>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</si>
  <si>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</si>
  <si>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</si>
  <si>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</si>
  <si>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</si>
  <si>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</si>
  <si>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</si>
  <si>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</si>
  <si>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</si>
  <si>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</si>
  <si>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</si>
  <si>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</si>
  <si>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</si>
  <si>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</si>
  <si>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</si>
  <si>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</si>
  <si>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</si>
  <si>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</si>
  <si>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</si>
  <si>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</si>
  <si>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</si>
  <si>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</si>
  <si>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</si>
  <si>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</si>
  <si>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</si>
  <si>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</si>
  <si>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</si>
  <si>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</si>
  <si>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</si>
  <si>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</si>
  <si>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</si>
  <si>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</si>
  <si>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</si>
  <si>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</si>
  <si>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</si>
  <si>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</si>
  <si>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</si>
  <si>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</si>
  <si>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</si>
  <si>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</si>
  <si>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</si>
  <si>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</si>
  <si>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</si>
  <si>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</si>
  <si>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</si>
  <si>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</si>
  <si>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</si>
  <si>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</si>
  <si>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</si>
  <si>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</si>
  <si>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</si>
  <si>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</si>
  <si>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</si>
  <si>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</si>
  <si>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</si>
  <si>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</si>
  <si>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</si>
  <si>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</si>
  <si>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</si>
  <si>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</si>
  <si>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</si>
  <si>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</si>
  <si>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</si>
  <si>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</si>
  <si>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</si>
  <si>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</si>
  <si>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</si>
  <si>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</si>
  <si>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</si>
  <si>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</si>
  <si>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</si>
  <si>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</si>
  <si>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</si>
  <si>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</si>
  <si>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</si>
  <si>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</si>
  <si>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</si>
  <si>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</si>
  <si>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</si>
  <si>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</si>
  <si>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</si>
  <si>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</si>
  <si>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</si>
  <si>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</si>
  <si>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</si>
  <si>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</si>
  <si>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</si>
  <si>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</si>
  <si>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</si>
  <si>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</si>
  <si>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</si>
  <si>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</si>
  <si>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</si>
  <si>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</si>
  <si>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</si>
  <si>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</si>
  <si>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</si>
  <si>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</si>
  <si>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</si>
  <si>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</si>
  <si>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</si>
  <si>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</si>
  <si>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</si>
  <si>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</si>
  <si>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</si>
  <si>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</si>
  <si>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</si>
  <si>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</si>
  <si>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</si>
  <si>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</si>
  <si>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</si>
  <si>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</si>
  <si>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</si>
  <si>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</si>
  <si>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</si>
  <si>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</si>
  <si>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</si>
  <si>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</si>
  <si>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</si>
  <si>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</si>
  <si>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</si>
  <si>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</si>
  <si>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</si>
  <si>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</si>
  <si>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</si>
  <si>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</si>
  <si>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</si>
  <si>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</si>
  <si>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</si>
  <si>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</si>
  <si>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</si>
  <si>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</si>
  <si>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</si>
  <si>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</si>
  <si>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</si>
  <si>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</si>
  <si>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</si>
  <si>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</si>
  <si>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</si>
  <si>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</si>
  <si>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</si>
  <si>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</si>
  <si>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</si>
  <si>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</si>
  <si>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</si>
  <si>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</si>
  <si>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</si>
  <si>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</si>
  <si>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</si>
  <si>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</si>
  <si>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</si>
  <si>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</si>
  <si>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</si>
  <si>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</si>
  <si>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</si>
  <si>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</si>
  <si>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</si>
  <si>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</si>
  <si>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</si>
  <si>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</si>
  <si>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</si>
  <si>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</si>
  <si>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</si>
  <si>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</si>
  <si>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</si>
  <si>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</si>
  <si>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</si>
  <si>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</si>
  <si>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</si>
  <si>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</si>
  <si>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</si>
  <si>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</si>
  <si>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</si>
  <si>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</si>
  <si>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</si>
  <si>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</si>
  <si>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</si>
  <si>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</si>
  <si>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</si>
  <si>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</si>
  <si>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</si>
  <si>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</si>
  <si>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</si>
  <si>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</si>
  <si>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</si>
  <si>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</si>
  <si>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</si>
  <si>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</si>
  <si>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</si>
  <si>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</si>
  <si>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</si>
  <si>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</si>
  <si>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</si>
  <si>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</si>
  <si>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</si>
  <si>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</si>
  <si>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</si>
  <si>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</si>
  <si>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</si>
  <si>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</si>
  <si>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</si>
  <si>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</si>
  <si>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</si>
  <si>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</si>
  <si>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</si>
  <si>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</si>
  <si>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</si>
  <si>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</si>
  <si>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</si>
  <si>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</si>
  <si>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</si>
  <si>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</si>
  <si>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</si>
  <si>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</si>
  <si>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</si>
  <si>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</si>
  <si>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</si>
  <si>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</si>
  <si>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</si>
  <si>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</si>
  <si>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</si>
  <si>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</si>
  <si>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</si>
  <si>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</si>
  <si>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</si>
  <si>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</si>
  <si>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</si>
  <si>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</si>
  <si>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</si>
  <si>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</si>
  <si>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</si>
  <si>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</si>
  <si>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</si>
  <si>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</si>
  <si>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</si>
  <si>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</si>
  <si>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</si>
  <si>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</si>
  <si>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</si>
  <si>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</si>
  <si>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</si>
  <si>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</si>
  <si>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</si>
  <si>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</si>
  <si>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</si>
  <si>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</si>
  <si>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</si>
  <si>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</si>
  <si>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</si>
  <si>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</si>
  <si>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</si>
  <si>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</si>
  <si>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</si>
  <si>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</si>
  <si>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</si>
  <si>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</si>
  <si>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</si>
  <si>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</si>
  <si>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</si>
  <si>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</si>
  <si>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</si>
  <si>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</si>
  <si>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</si>
  <si>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</si>
  <si>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</si>
  <si>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</si>
  <si>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</si>
  <si>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</si>
  <si>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</si>
  <si>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</si>
  <si>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</si>
  <si>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</si>
  <si>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</si>
  <si>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</si>
  <si>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</si>
  <si>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</si>
  <si>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</si>
  <si>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</si>
  <si>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</si>
  <si>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</si>
  <si>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</si>
  <si>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</si>
  <si>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</si>
  <si>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</si>
  <si>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</si>
  <si>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</si>
  <si>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</si>
  <si>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</si>
  <si>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</si>
  <si>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</si>
  <si>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</si>
  <si>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</si>
  <si>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</si>
  <si>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</si>
  <si>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</si>
  <si>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</si>
  <si>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</si>
  <si>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</si>
  <si>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</si>
  <si>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</si>
  <si>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</si>
  <si>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</si>
  <si>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</si>
  <si>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</si>
  <si>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</si>
  <si>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</si>
  <si>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</si>
  <si>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</si>
  <si>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</si>
  <si>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</si>
  <si>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</si>
  <si>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</si>
  <si>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</si>
  <si>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</si>
  <si>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</si>
  <si>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</si>
  <si>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</si>
  <si>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</si>
  <si>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</si>
  <si>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</si>
  <si>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</si>
  <si>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</si>
  <si>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</si>
  <si>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</si>
  <si>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</si>
  <si>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</si>
  <si>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</si>
  <si>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</si>
  <si>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</si>
  <si>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</si>
  <si>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</si>
  <si>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</si>
  <si>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</si>
  <si>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</si>
  <si>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</si>
  <si>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</si>
  <si>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</si>
  <si>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</si>
  <si>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</si>
  <si>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</si>
  <si>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</si>
  <si>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</si>
  <si>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</si>
  <si>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</si>
  <si>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</si>
  <si>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</si>
  <si>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</si>
  <si>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</si>
  <si>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</si>
  <si>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</si>
  <si>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</si>
  <si>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</si>
  <si>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</si>
  <si>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</si>
  <si>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</si>
  <si>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</si>
  <si>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</si>
  <si>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</si>
  <si>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</si>
  <si>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</si>
  <si>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</si>
  <si>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</si>
  <si>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</si>
  <si>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</si>
  <si>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</si>
  <si>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</si>
  <si>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</si>
  <si>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</si>
  <si>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</si>
  <si>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</si>
  <si>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</si>
  <si>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</si>
  <si>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</si>
  <si>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</si>
  <si>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</si>
  <si>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</si>
  <si>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</si>
  <si>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</si>
  <si>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</si>
  <si>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</si>
  <si>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</si>
  <si>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</si>
  <si>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</si>
  <si>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</si>
  <si>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</si>
  <si>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</si>
  <si>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</si>
  <si>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</si>
  <si>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</si>
  <si>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</si>
  <si>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</si>
  <si>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</si>
  <si>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</si>
  <si>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</si>
  <si>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</si>
  <si>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</si>
  <si>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</si>
  <si>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</si>
  <si>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</si>
  <si>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</si>
  <si>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</si>
  <si>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</si>
  <si>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</si>
  <si>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</si>
  <si>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</si>
  <si>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</si>
  <si>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</si>
  <si>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</si>
  <si>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</si>
  <si>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</si>
  <si>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</si>
  <si>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</si>
  <si>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</si>
  <si>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</si>
  <si>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</si>
  <si>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</si>
  <si>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</si>
  <si>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</si>
  <si>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</si>
  <si>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</si>
  <si>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</si>
  <si>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</si>
  <si>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</si>
  <si>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</si>
  <si>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</si>
  <si>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</si>
  <si>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</si>
  <si>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</si>
  <si>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</si>
  <si>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</si>
  <si>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</si>
  <si>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</si>
  <si>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</si>
  <si>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</si>
  <si>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</si>
  <si>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</si>
  <si>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</si>
  <si>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</si>
  <si>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</si>
  <si>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</si>
  <si>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</si>
  <si>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</si>
  <si>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</si>
  <si>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</si>
  <si>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</si>
  <si>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</si>
  <si>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</si>
  <si>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</si>
  <si>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</si>
  <si>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</si>
  <si>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</si>
  <si>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</si>
  <si>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</si>
  <si>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</si>
  <si>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</si>
  <si>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</si>
  <si>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</si>
  <si>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</si>
  <si>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</si>
  <si>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</si>
  <si>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</si>
  <si>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</si>
  <si>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</si>
  <si>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</si>
  <si>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</si>
  <si>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</si>
  <si>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</si>
  <si>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</si>
  <si>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</si>
  <si>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</si>
  <si>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</si>
  <si>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</si>
  <si>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</si>
  <si>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</si>
  <si>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</si>
  <si>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</si>
  <si>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</si>
  <si>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</si>
  <si>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</si>
  <si>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</si>
  <si>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</si>
  <si>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</si>
  <si>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</si>
  <si>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</si>
  <si>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</si>
  <si>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</si>
  <si>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</si>
  <si>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</si>
  <si>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</si>
  <si>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</si>
  <si>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</si>
  <si>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</si>
  <si>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</si>
  <si>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</si>
  <si>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</si>
  <si>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</si>
  <si>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</si>
  <si>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</si>
  <si>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</si>
  <si>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</si>
  <si>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</si>
  <si>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</si>
  <si>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</si>
  <si>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</si>
  <si>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</si>
  <si>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</si>
  <si>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</si>
  <si>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</si>
  <si>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</si>
  <si>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</si>
  <si>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</si>
  <si>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</si>
  <si>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</si>
  <si>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</si>
  <si>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</si>
  <si>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</si>
  <si>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</si>
  <si>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</si>
  <si>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</si>
  <si>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</si>
  <si>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</si>
  <si>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</si>
  <si>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</si>
  <si>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</si>
  <si>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</si>
  <si>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</si>
  <si>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</si>
  <si>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</si>
  <si>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</si>
  <si>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</si>
  <si>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</si>
  <si>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</si>
  <si>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</si>
  <si>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</si>
  <si>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</si>
  <si>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</si>
  <si>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</si>
  <si>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</si>
  <si>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</si>
  <si>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</si>
  <si>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</si>
  <si>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</si>
  <si>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</si>
  <si>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</si>
  <si>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</si>
  <si>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</si>
  <si>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</si>
  <si>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</si>
  <si>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</si>
  <si>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</si>
  <si>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</si>
  <si>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</si>
  <si>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</si>
  <si>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</si>
  <si>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</si>
  <si>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</si>
  <si>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</si>
  <si>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</si>
  <si>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</si>
  <si>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</si>
  <si>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</si>
  <si>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</si>
  <si>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</si>
  <si>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</si>
  <si>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</si>
  <si>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</si>
  <si>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</si>
  <si>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</si>
  <si>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</si>
  <si>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</si>
  <si>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</si>
  <si>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</si>
  <si>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</si>
  <si>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</si>
  <si>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</si>
  <si>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</si>
  <si>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</si>
  <si>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</si>
  <si>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</si>
  <si>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</si>
  <si>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</si>
  <si>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</si>
  <si>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</si>
  <si>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</si>
  <si>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</si>
  <si>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</si>
  <si>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</si>
  <si>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</si>
  <si>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</si>
  <si>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</si>
  <si>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</si>
  <si>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</si>
  <si>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</si>
  <si>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</si>
  <si>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</si>
  <si>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</si>
  <si>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</si>
  <si>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</si>
  <si>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</si>
  <si>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</si>
  <si>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</si>
  <si>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</si>
  <si>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</si>
  <si>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</si>
  <si>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</si>
  <si>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</si>
  <si>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</si>
  <si>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</si>
  <si>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</si>
  <si>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</si>
  <si>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</si>
  <si>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</si>
  <si>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</si>
  <si>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</si>
  <si>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</si>
  <si>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</si>
  <si>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</si>
  <si>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</si>
  <si>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</si>
  <si>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</si>
  <si>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</si>
  <si>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</si>
  <si>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</si>
  <si>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</si>
  <si>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</si>
  <si>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</si>
  <si>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</si>
  <si>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</si>
  <si>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</si>
  <si>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</si>
  <si>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</si>
  <si>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</si>
  <si>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</si>
  <si>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</si>
  <si>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</si>
  <si>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</si>
  <si>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</si>
  <si>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</si>
  <si>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</si>
  <si>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</si>
  <si>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</si>
  <si>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</si>
  <si>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</si>
  <si>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</si>
  <si>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</si>
  <si>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</si>
  <si>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</si>
  <si>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</si>
  <si>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</si>
  <si>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</si>
  <si>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</si>
  <si>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</si>
  <si>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</si>
  <si>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</si>
  <si>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</si>
  <si>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</si>
  <si>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</si>
  <si>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</si>
  <si>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</si>
  <si>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</si>
  <si>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</si>
  <si>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</si>
  <si>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</si>
  <si>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</si>
  <si>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</si>
  <si>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</si>
  <si>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</si>
  <si>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</si>
  <si>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</si>
  <si>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</si>
  <si>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</si>
  <si>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</si>
  <si>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</si>
  <si>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</si>
  <si>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</si>
  <si>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</si>
  <si>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</si>
  <si>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</si>
  <si>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</si>
  <si>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</si>
  <si>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</si>
  <si>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</si>
  <si>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</si>
  <si>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</si>
  <si>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</si>
  <si>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</si>
  <si>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</si>
  <si>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</si>
  <si>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</si>
  <si>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</si>
  <si>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</si>
  <si>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</si>
  <si>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</si>
  <si>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</si>
  <si>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</si>
  <si>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</si>
  <si>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</si>
  <si>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</si>
  <si>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</si>
  <si>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</si>
  <si>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</si>
  <si>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</si>
  <si>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</si>
  <si>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</si>
  <si>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</si>
  <si>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</si>
  <si>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</si>
  <si>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</si>
  <si>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</si>
  <si>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</si>
  <si>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</si>
  <si>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</si>
  <si>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</si>
  <si>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</si>
  <si>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</si>
  <si>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</si>
  <si>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</si>
  <si>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</si>
  <si>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</si>
  <si>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</si>
  <si>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</si>
  <si>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</si>
  <si>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</si>
  <si>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</si>
  <si>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</si>
  <si>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</si>
  <si>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</si>
  <si>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</si>
  <si>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</si>
  <si>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</si>
  <si>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</si>
  <si>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</si>
  <si>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</si>
  <si>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</si>
  <si>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</si>
  <si>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</si>
  <si>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</si>
  <si>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</si>
  <si>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</si>
  <si>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</si>
  <si>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</si>
  <si>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</si>
  <si>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</si>
  <si>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</si>
  <si>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</si>
  <si>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</si>
  <si>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</si>
  <si>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</si>
  <si>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</si>
  <si>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</si>
  <si>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</si>
  <si>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</si>
  <si>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</si>
  <si>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</si>
  <si>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</si>
  <si>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</si>
  <si>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</si>
  <si>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</si>
  <si>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</si>
  <si>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</si>
  <si>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</si>
  <si>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</si>
  <si>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</si>
  <si>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</si>
  <si>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</si>
  <si>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</si>
  <si>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</si>
  <si>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</si>
  <si>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</si>
  <si>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</si>
  <si>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</si>
  <si>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</si>
  <si>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</si>
  <si>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</si>
  <si>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</si>
  <si>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</si>
  <si>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</si>
  <si>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</si>
  <si>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</si>
  <si>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</si>
  <si>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</si>
  <si>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</si>
  <si>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</si>
  <si>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</si>
  <si>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</si>
  <si>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</si>
  <si>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</si>
  <si>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</si>
  <si>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</si>
  <si>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</si>
  <si>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</si>
  <si>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</si>
  <si>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</si>
  <si>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</si>
  <si>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</si>
  <si>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</si>
  <si>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</si>
  <si>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</si>
  <si>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</si>
  <si>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</si>
  <si>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</si>
  <si>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</si>
  <si>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</si>
  <si>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</si>
  <si>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</si>
  <si>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</si>
  <si>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</si>
  <si>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</si>
  <si>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</si>
  <si>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</si>
  <si>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</si>
  <si>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</si>
  <si>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</si>
  <si>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</si>
  <si>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</si>
  <si>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</si>
  <si>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</si>
  <si>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</si>
  <si>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</si>
  <si>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</si>
  <si>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</si>
  <si>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</si>
  <si>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</si>
  <si>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</si>
  <si>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</si>
  <si>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</si>
  <si>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</si>
  <si>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</si>
  <si>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</si>
  <si>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</si>
  <si>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</si>
  <si>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</si>
  <si>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</si>
  <si>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</si>
  <si>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</si>
  <si>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</si>
  <si>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</si>
  <si>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</si>
  <si>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</si>
  <si>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</si>
  <si>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</si>
  <si>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</si>
  <si>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</si>
  <si>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</si>
  <si>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</si>
  <si>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</si>
  <si>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</si>
  <si>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</si>
  <si>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</si>
  <si>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</si>
  <si>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</si>
  <si>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</si>
  <si>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</si>
  <si>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</si>
  <si>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</si>
  <si>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</si>
  <si>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</si>
  <si>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</si>
  <si>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</si>
  <si>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</si>
  <si>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</si>
  <si>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</si>
  <si>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</si>
  <si>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</si>
  <si>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</si>
  <si>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</si>
  <si>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</si>
  <si>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</si>
  <si>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</si>
  <si>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</si>
  <si>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</si>
  <si>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</si>
  <si>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</si>
  <si>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</si>
  <si>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</si>
  <si>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</si>
  <si>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</si>
  <si>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</si>
  <si>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</si>
  <si>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</si>
  <si>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</si>
  <si>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</si>
  <si>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</si>
  <si>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</si>
  <si>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</si>
  <si>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</si>
  <si>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</si>
  <si>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</si>
  <si>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</si>
  <si>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</si>
  <si>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</si>
  <si>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</si>
  <si>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</si>
  <si>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</si>
  <si>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</si>
  <si>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</si>
  <si>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</si>
  <si>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</si>
  <si>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</si>
  <si>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</si>
  <si>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</si>
  <si>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</si>
  <si>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</si>
  <si>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</si>
  <si>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</si>
  <si>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</si>
  <si>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</si>
  <si>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</si>
  <si>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</si>
  <si>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</si>
  <si>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</si>
  <si>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</si>
  <si>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</si>
  <si>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</si>
  <si>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</si>
  <si>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</si>
  <si>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</si>
  <si>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</si>
  <si>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</si>
  <si>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</si>
  <si>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</si>
  <si>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</si>
  <si>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</si>
  <si>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</si>
  <si>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</si>
  <si>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</si>
  <si>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</si>
  <si>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</si>
  <si>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</si>
  <si>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</si>
  <si>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</si>
  <si>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</si>
  <si>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</si>
  <si>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</si>
  <si>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</si>
  <si>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</si>
  <si>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</si>
  <si>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</si>
  <si>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</si>
  <si>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</si>
  <si>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</si>
  <si>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</si>
  <si>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</si>
  <si>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</si>
  <si>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</si>
  <si>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</si>
  <si>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</si>
  <si>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</si>
  <si>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</si>
  <si>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</si>
  <si>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</si>
  <si>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</si>
  <si>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</si>
  <si>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</si>
  <si>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</si>
  <si>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</si>
  <si>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</si>
  <si>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</si>
  <si>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</si>
  <si>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</si>
  <si>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</si>
  <si>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</si>
  <si>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</si>
  <si>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</si>
  <si>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</si>
  <si>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</si>
  <si>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</si>
  <si>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</si>
  <si>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</si>
  <si>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</si>
  <si>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</si>
  <si>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</si>
  <si>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</si>
  <si>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</si>
  <si>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</si>
  <si>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</si>
  <si>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</si>
  <si>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</si>
  <si>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</si>
  <si>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</si>
  <si>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</si>
  <si>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</si>
  <si>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</si>
  <si>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</si>
  <si>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</si>
  <si>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</si>
  <si>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</si>
  <si>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</si>
  <si>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</si>
  <si>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</si>
  <si>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</si>
  <si>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</si>
  <si>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</si>
  <si>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</si>
  <si>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</si>
  <si>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</si>
  <si>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</si>
  <si>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</si>
  <si>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</si>
  <si>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</si>
  <si>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</si>
  <si>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</si>
  <si>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</si>
  <si>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</si>
  <si>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</si>
  <si>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</si>
  <si>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</si>
  <si>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</si>
  <si>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</si>
  <si>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</si>
  <si>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</si>
  <si>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</si>
  <si>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</si>
  <si>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</si>
  <si>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</si>
  <si>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</si>
  <si>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</si>
  <si>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</si>
  <si>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</si>
  <si>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</si>
  <si>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</si>
  <si>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</si>
  <si>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</si>
  <si>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</si>
  <si>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</si>
  <si>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</si>
  <si>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</si>
  <si>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</si>
  <si>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</si>
  <si>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</si>
  <si>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</si>
  <si>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</si>
  <si>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</si>
  <si>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</si>
  <si>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</si>
  <si>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</si>
  <si>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</si>
  <si>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</si>
  <si>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</si>
  <si>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</si>
  <si>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</si>
  <si>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</si>
  <si>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</si>
  <si>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</si>
  <si>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</si>
  <si>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</si>
  <si>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</si>
  <si>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</si>
  <si>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</si>
  <si>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</si>
  <si>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</si>
  <si>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</si>
  <si>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</si>
  <si>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</si>
  <si>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</si>
  <si>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</si>
  <si>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</si>
  <si>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</si>
  <si>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</si>
  <si>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</si>
  <si>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</si>
  <si>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</si>
  <si>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</si>
  <si>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</si>
  <si>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</si>
  <si>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</si>
  <si>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</si>
  <si>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</si>
  <si>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</si>
  <si>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</si>
  <si>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</si>
  <si>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</si>
  <si>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</si>
  <si>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</si>
  <si>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</si>
  <si>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</si>
  <si>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</si>
  <si>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</si>
  <si>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</si>
  <si>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</si>
  <si>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</si>
  <si>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</si>
  <si>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</si>
  <si>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</si>
  <si>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</si>
  <si>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</si>
  <si>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</si>
  <si>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</si>
  <si>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</si>
  <si>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</si>
  <si>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</si>
  <si>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</si>
  <si>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</si>
  <si>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</si>
  <si>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</si>
  <si>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</si>
  <si>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</si>
  <si>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</si>
  <si>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</si>
  <si>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</si>
  <si>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</si>
  <si>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</si>
  <si>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</si>
  <si>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</si>
  <si>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</si>
  <si>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</si>
  <si>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</si>
  <si>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</si>
  <si>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</si>
  <si>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</si>
  <si>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</si>
  <si>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</si>
  <si>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</si>
  <si>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</si>
  <si>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</si>
  <si>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</si>
  <si>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</si>
  <si>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</si>
  <si>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</si>
  <si>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</si>
  <si>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</si>
  <si>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</si>
  <si>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</si>
  <si>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</si>
  <si>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</si>
  <si>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</si>
  <si>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</si>
  <si>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</si>
  <si>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</si>
  <si>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</si>
  <si>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</si>
  <si>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</si>
  <si>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</si>
  <si>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</si>
  <si>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</si>
  <si>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</si>
  <si>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</si>
  <si>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</si>
  <si>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</si>
  <si>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</si>
  <si>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</si>
  <si>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</si>
  <si>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</si>
  <si>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</si>
  <si>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</si>
  <si>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</si>
  <si>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</si>
  <si>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</si>
  <si>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</si>
  <si>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</si>
  <si>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</si>
  <si>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</si>
  <si>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</si>
  <si>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</si>
  <si>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</si>
  <si>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</si>
  <si>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</si>
  <si>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</si>
  <si>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</si>
  <si>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</si>
  <si>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</si>
  <si>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</si>
  <si>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</si>
  <si>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</si>
  <si>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</si>
  <si>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</si>
  <si>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</si>
  <si>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</si>
  <si>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</si>
  <si>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</si>
  <si>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</si>
  <si>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</si>
  <si>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</si>
  <si>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</si>
  <si>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</si>
  <si>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</si>
  <si>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</si>
  <si>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</si>
  <si>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</si>
  <si>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</si>
  <si>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</si>
  <si>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</si>
  <si>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</si>
  <si>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</si>
  <si>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</si>
  <si>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</si>
  <si>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</si>
  <si>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</si>
  <si>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</si>
  <si>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</si>
  <si>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</si>
  <si>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</si>
  <si>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</si>
  <si>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</si>
  <si>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</si>
  <si>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</si>
  <si>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</si>
  <si>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</si>
  <si>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</si>
  <si>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</si>
  <si>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</si>
  <si>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</si>
  <si>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</si>
  <si>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</si>
  <si>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</si>
  <si>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</si>
  <si>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</si>
  <si>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</si>
  <si>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</si>
  <si>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</si>
  <si>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</si>
  <si>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</si>
  <si>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</si>
  <si>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</si>
  <si>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</si>
  <si>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</si>
  <si>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</si>
  <si>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</si>
  <si>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</si>
  <si>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</si>
  <si>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</si>
  <si>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</si>
  <si>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</si>
  <si>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</si>
  <si>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</si>
  <si>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</si>
  <si>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</si>
  <si>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</si>
  <si>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</si>
  <si>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</si>
  <si>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</si>
  <si>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</si>
  <si>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</si>
  <si>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</si>
  <si>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</si>
  <si>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</si>
  <si>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</si>
  <si>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</si>
  <si>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</si>
  <si>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</si>
  <si>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</si>
  <si>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</si>
  <si>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</si>
  <si>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</si>
  <si>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</si>
  <si>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</si>
  <si>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</si>
  <si>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</si>
  <si>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</si>
  <si>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</si>
  <si>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</si>
  <si>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</si>
  <si>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</si>
  <si>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</si>
  <si>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</si>
  <si>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</si>
  <si>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</si>
  <si>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</si>
  <si>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</si>
  <si>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</si>
  <si>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</si>
  <si>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</si>
  <si>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</si>
  <si>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</si>
  <si>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</si>
  <si>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</si>
  <si>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</si>
  <si>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</si>
  <si>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</si>
  <si>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</si>
  <si>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</si>
  <si>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</si>
  <si>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</si>
  <si>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</si>
  <si>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</si>
  <si>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</si>
  <si>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</si>
  <si>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</si>
  <si>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</si>
  <si>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</si>
  <si>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</si>
  <si>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</si>
  <si>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</si>
  <si>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</si>
  <si>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</si>
  <si>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</si>
  <si>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</si>
  <si>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</si>
  <si>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</si>
  <si>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</si>
  <si>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</si>
  <si>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</si>
  <si>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</si>
  <si>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</si>
  <si>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</si>
  <si>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</si>
  <si>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</si>
  <si>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</si>
  <si>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</si>
  <si>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</si>
  <si>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</si>
  <si>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</si>
  <si>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</si>
  <si>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</si>
  <si>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</si>
  <si>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</si>
  <si>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</si>
  <si>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</si>
  <si>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</si>
  <si>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</si>
  <si>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</si>
  <si>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</si>
  <si>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</si>
  <si>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</si>
  <si>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</si>
  <si>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</si>
  <si>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</si>
  <si>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</si>
  <si>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</si>
  <si>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</si>
  <si>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</si>
  <si>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</si>
  <si>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</si>
  <si>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</si>
  <si>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</si>
  <si>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</si>
  <si>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</si>
  <si>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</si>
  <si>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</si>
  <si>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</si>
  <si>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</si>
  <si>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</si>
  <si>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</si>
  <si>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</si>
  <si>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</si>
  <si>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</si>
  <si>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</si>
  <si>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</si>
  <si>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</si>
  <si>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</si>
  <si>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</si>
  <si>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</si>
  <si>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</si>
  <si>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</si>
  <si>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</si>
  <si>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</si>
  <si>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</si>
  <si>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</si>
  <si>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</si>
  <si>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</si>
  <si>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</si>
  <si>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</si>
  <si>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</si>
  <si>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</si>
  <si>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</si>
  <si>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</si>
  <si>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</si>
  <si>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</si>
  <si>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</si>
  <si>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</si>
  <si>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</si>
  <si>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</si>
  <si>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</si>
  <si>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</si>
  <si>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</si>
  <si>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</si>
  <si>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</si>
  <si>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</si>
  <si>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</si>
  <si>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</si>
  <si>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</si>
  <si>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</si>
  <si>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</si>
  <si>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</si>
  <si>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</si>
  <si>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</si>
  <si>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</si>
  <si>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</si>
  <si>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</si>
  <si>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</si>
  <si>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</si>
  <si>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</si>
  <si>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</si>
  <si>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</si>
  <si>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</si>
  <si>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</si>
  <si>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</si>
  <si>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</si>
  <si>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</si>
  <si>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</si>
  <si>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</si>
  <si>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</si>
  <si>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</si>
  <si>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</si>
  <si>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</si>
  <si>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</si>
  <si>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</si>
  <si>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</si>
  <si>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</si>
  <si>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</si>
  <si>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</si>
  <si>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</si>
  <si>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</si>
  <si>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</si>
  <si>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</si>
  <si>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</si>
  <si>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</si>
  <si>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</si>
  <si>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</si>
  <si>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</si>
  <si>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</si>
  <si>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</si>
  <si>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</si>
  <si>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</si>
  <si>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</si>
  <si>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</si>
  <si>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</si>
  <si>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</si>
  <si>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</si>
  <si>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</si>
  <si>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</si>
  <si>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</si>
  <si>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</si>
  <si>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</si>
  <si>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</si>
  <si>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</si>
  <si>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</si>
  <si>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</si>
  <si>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</si>
  <si>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</si>
  <si>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</si>
  <si>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</si>
  <si>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</si>
  <si>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</si>
  <si>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</si>
  <si>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</si>
  <si>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</si>
  <si>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</si>
  <si>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</si>
  <si>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</si>
  <si>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</si>
  <si>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</si>
  <si>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</si>
  <si>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</si>
  <si>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</si>
  <si>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</si>
  <si>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</si>
  <si>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</si>
  <si>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</si>
  <si>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</si>
  <si>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</si>
  <si>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</si>
  <si>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</si>
  <si>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</si>
  <si>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</si>
  <si>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</si>
  <si>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</si>
  <si>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</si>
  <si>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</si>
  <si>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</si>
  <si>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</si>
  <si>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</si>
  <si>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</si>
  <si>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</si>
  <si>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</si>
  <si>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</si>
  <si>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</si>
  <si>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</si>
  <si>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</si>
  <si>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</si>
  <si>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</si>
  <si>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</si>
  <si>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</si>
  <si>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</si>
  <si>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</si>
  <si>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</si>
  <si>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</si>
  <si>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</si>
  <si>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</si>
  <si>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</si>
  <si>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</si>
  <si>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</si>
  <si>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</si>
  <si>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</si>
  <si>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</si>
  <si>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</si>
  <si>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</si>
  <si>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</si>
  <si>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</si>
  <si>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</si>
  <si>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</si>
  <si>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</si>
  <si>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</si>
  <si>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</si>
  <si>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</si>
  <si>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</si>
  <si>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</si>
  <si>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</si>
  <si>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</si>
  <si>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</si>
  <si>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</si>
  <si>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</si>
  <si>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</si>
  <si>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</si>
  <si>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</si>
  <si>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</si>
  <si>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</si>
  <si>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</si>
  <si>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</si>
  <si>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</si>
  <si>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</si>
  <si>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</si>
  <si>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</si>
  <si>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</si>
  <si>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</si>
  <si>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</si>
  <si>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</si>
  <si>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</si>
  <si>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</si>
  <si>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</si>
  <si>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</si>
  <si>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</si>
  <si>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</si>
  <si>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</si>
  <si>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</si>
  <si>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</si>
  <si>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</si>
  <si>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</si>
  <si>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</si>
  <si>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</si>
  <si>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</si>
  <si>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</si>
  <si>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</si>
  <si>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</si>
  <si>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</si>
  <si>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</si>
  <si>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</si>
  <si>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</si>
  <si>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</si>
  <si>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</si>
  <si>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</si>
  <si>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</si>
  <si>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</si>
  <si>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</si>
  <si>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</si>
  <si>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</si>
  <si>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</si>
  <si>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</si>
  <si>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</si>
  <si>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</si>
  <si>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</si>
  <si>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</si>
  <si>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</si>
  <si>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</si>
  <si>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</si>
  <si>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</si>
  <si>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</si>
  <si>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</si>
  <si>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</si>
  <si>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</si>
  <si>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</si>
  <si>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</si>
  <si>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</si>
  <si>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</si>
  <si>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</si>
  <si>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</si>
  <si>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</si>
  <si>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</si>
  <si>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</si>
  <si>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</si>
  <si>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</si>
  <si>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</si>
  <si>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</si>
  <si>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</si>
  <si>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</si>
  <si>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</si>
  <si>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</si>
  <si>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</si>
  <si>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</si>
  <si>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</si>
  <si>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</si>
  <si>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</si>
  <si>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</si>
  <si>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</si>
  <si>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</si>
  <si>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</si>
  <si>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</si>
  <si>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</si>
  <si>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</si>
  <si>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</si>
  <si>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</si>
  <si>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</si>
  <si>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</si>
  <si>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</si>
  <si>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</si>
  <si>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</si>
  <si>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</si>
  <si>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</si>
  <si>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</si>
  <si>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</si>
  <si>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</si>
  <si>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</si>
  <si>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</si>
  <si>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</si>
  <si>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</si>
  <si>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</si>
  <si>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</si>
  <si>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</si>
  <si>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</si>
  <si>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</si>
  <si>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</si>
  <si>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</si>
  <si>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</si>
  <si>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</si>
  <si>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</si>
  <si>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</si>
  <si>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</si>
  <si>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</si>
  <si>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</si>
  <si>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</si>
  <si>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</si>
  <si>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</si>
  <si>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</si>
  <si>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</si>
  <si>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</si>
  <si>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</si>
  <si>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</si>
  <si>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</si>
  <si>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</si>
  <si>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</si>
  <si>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</si>
  <si>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</si>
  <si>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</si>
  <si>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</si>
  <si>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</si>
  <si>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</si>
  <si>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</si>
  <si>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</si>
  <si>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</si>
  <si>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</si>
  <si>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</si>
  <si>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</si>
  <si>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</si>
  <si>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</si>
  <si>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</si>
  <si>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</si>
  <si>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</si>
  <si>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</si>
  <si>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</si>
  <si>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</si>
  <si>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</si>
  <si>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</si>
  <si>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</si>
  <si>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</si>
  <si>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</si>
  <si>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</si>
  <si>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</si>
  <si>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</si>
  <si>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</si>
  <si>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</si>
  <si>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</si>
  <si>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</si>
  <si>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</si>
  <si>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</si>
  <si>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</si>
  <si>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</si>
  <si>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</si>
  <si>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</si>
  <si>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</si>
  <si>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</si>
  <si>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</si>
  <si>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</si>
  <si>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</si>
  <si>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</si>
  <si>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</si>
  <si>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</si>
  <si>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</si>
  <si>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</si>
  <si>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</si>
  <si>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</si>
  <si>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</si>
  <si>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</si>
  <si>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</si>
  <si>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</si>
  <si>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</si>
  <si>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</si>
  <si>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</si>
  <si>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</si>
  <si>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</si>
  <si>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</si>
  <si>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</si>
  <si>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</si>
  <si>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</si>
  <si>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</si>
  <si>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</si>
  <si>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</si>
  <si>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</si>
  <si>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</si>
  <si>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</si>
  <si>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</si>
  <si>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</si>
  <si>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</si>
  <si>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</si>
  <si>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</si>
  <si>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</si>
  <si>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</si>
  <si>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</si>
  <si>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</si>
  <si>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</si>
  <si>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</si>
  <si>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</si>
  <si>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</si>
  <si>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</si>
  <si>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</si>
  <si>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</si>
  <si>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</si>
  <si>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</si>
  <si>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</si>
  <si>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</si>
  <si>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</si>
  <si>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</si>
  <si>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</si>
  <si>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</si>
  <si>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</si>
  <si>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</si>
  <si>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</si>
  <si>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</si>
  <si>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</si>
  <si>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</si>
  <si>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</si>
  <si>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</si>
  <si>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</si>
  <si>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</si>
  <si>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</si>
  <si>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</si>
  <si>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</si>
  <si>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</si>
  <si>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</si>
  <si>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</si>
  <si>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</si>
  <si>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</si>
  <si>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</si>
  <si>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</si>
  <si>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</si>
  <si>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</si>
  <si>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</si>
  <si>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</si>
  <si>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</si>
  <si>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</si>
  <si>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</si>
  <si>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</si>
  <si>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</si>
  <si>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</si>
  <si>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</si>
  <si>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</si>
  <si>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</si>
  <si>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</si>
  <si>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</si>
  <si>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</si>
  <si>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</si>
  <si>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</si>
  <si>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</si>
  <si>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</si>
  <si>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</si>
  <si>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</si>
  <si>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</si>
  <si>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</si>
  <si>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</si>
  <si>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</si>
  <si>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</si>
  <si>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</si>
  <si>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</si>
  <si>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</si>
  <si>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</si>
  <si>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</si>
  <si>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</si>
  <si>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</si>
  <si>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</si>
  <si>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</si>
  <si>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</si>
  <si>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</si>
  <si>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</si>
  <si>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</si>
  <si>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</si>
  <si>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</si>
  <si>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</si>
  <si>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</si>
  <si>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</si>
  <si>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</si>
  <si>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</si>
  <si>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</si>
  <si>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</si>
  <si>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</si>
  <si>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</si>
  <si>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</si>
  <si>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</si>
  <si>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</si>
  <si>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</si>
  <si>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</si>
  <si>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</si>
  <si>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</si>
  <si>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</si>
  <si>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</si>
  <si>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</si>
  <si>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</si>
  <si>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</si>
  <si>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</si>
  <si>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</si>
  <si>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</si>
  <si>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</si>
  <si>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</si>
  <si>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</si>
  <si>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</si>
  <si>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</si>
  <si>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</si>
  <si>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</si>
  <si>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</si>
  <si>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</si>
  <si>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</si>
  <si>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</si>
  <si>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</si>
  <si>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</si>
  <si>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</si>
  <si>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</si>
  <si>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</si>
  <si>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</si>
  <si>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</si>
  <si>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</si>
  <si>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</si>
  <si>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</si>
  <si>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</si>
  <si>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</si>
  <si>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</si>
  <si>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</si>
  <si>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</si>
  <si>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</si>
  <si>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</si>
  <si>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</si>
  <si>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</si>
  <si>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</si>
  <si>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</si>
  <si>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</si>
  <si>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</si>
  <si>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</si>
  <si>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</si>
  <si>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</si>
  <si>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</si>
  <si>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</si>
  <si>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</si>
  <si>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</si>
  <si>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</si>
  <si>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</si>
  <si>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</si>
  <si>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</si>
  <si>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</si>
  <si>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</si>
  <si>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</si>
  <si>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</si>
  <si>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</si>
  <si>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</si>
  <si>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</si>
  <si>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</si>
  <si>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</si>
  <si>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</si>
  <si>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</si>
  <si>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</si>
  <si>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</si>
  <si>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</si>
  <si>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</si>
  <si>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</si>
  <si>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</si>
  <si>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</si>
  <si>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</si>
  <si>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</si>
  <si>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</si>
  <si>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</si>
  <si>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</si>
  <si>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</si>
  <si>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</si>
  <si>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</si>
  <si>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</si>
  <si>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</si>
  <si>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</si>
  <si>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</si>
  <si>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</si>
  <si>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</si>
  <si>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</si>
  <si>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</si>
  <si>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</si>
  <si>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</si>
  <si>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</si>
  <si>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</si>
  <si>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</si>
  <si>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</si>
  <si>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</si>
  <si>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</si>
  <si>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</si>
  <si>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</si>
  <si>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</si>
  <si>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</si>
  <si>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</si>
  <si>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</si>
  <si>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</si>
  <si>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</si>
  <si>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</si>
  <si>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</si>
  <si>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</si>
  <si>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</si>
  <si>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</si>
  <si>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</si>
  <si>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</si>
  <si>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</si>
  <si>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</si>
  <si>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</si>
  <si>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</si>
  <si>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</si>
  <si>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</si>
  <si>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</si>
  <si>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</si>
  <si>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</si>
  <si>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</si>
  <si>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</si>
  <si>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</si>
  <si>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</si>
  <si>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</si>
  <si>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</si>
  <si>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</si>
  <si>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</si>
  <si>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</si>
  <si>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</si>
  <si>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</si>
  <si>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</si>
  <si>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</si>
  <si>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</si>
  <si>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</si>
  <si>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</si>
  <si>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</si>
  <si>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</si>
  <si>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</si>
  <si>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</si>
  <si>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</si>
  <si>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</si>
  <si>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</si>
  <si>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</si>
  <si>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</si>
  <si>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</si>
  <si>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</si>
  <si>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</si>
  <si>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</si>
  <si>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</si>
  <si>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</si>
  <si>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</si>
  <si>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</si>
  <si>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</si>
  <si>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</si>
  <si>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</si>
  <si>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</si>
  <si>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</si>
  <si>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</si>
  <si>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</si>
  <si>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</si>
  <si>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</si>
  <si>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</si>
  <si>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</si>
  <si>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</si>
  <si>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</si>
  <si>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</si>
  <si>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</si>
  <si>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</si>
  <si>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</si>
  <si>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</si>
  <si>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</si>
  <si>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</si>
  <si>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</si>
  <si>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</si>
  <si>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</si>
  <si>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</si>
  <si>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</si>
  <si>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</si>
  <si>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</si>
  <si>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</si>
  <si>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</si>
  <si>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</si>
  <si>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</si>
  <si>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</si>
  <si>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</si>
  <si>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</si>
  <si>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</si>
  <si>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</si>
  <si>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</si>
  <si>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</si>
  <si>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</si>
  <si>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</si>
  <si>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</si>
  <si>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</si>
  <si>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</si>
  <si>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</si>
  <si>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</si>
  <si>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</si>
  <si>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</si>
  <si>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</si>
  <si>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</si>
  <si>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</si>
  <si>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</si>
  <si>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</si>
  <si>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</si>
  <si>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</si>
  <si>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</si>
  <si>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</si>
  <si>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</si>
  <si>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</si>
  <si>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</si>
  <si>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</si>
  <si>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</si>
  <si>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</si>
  <si>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</si>
  <si>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</si>
  <si>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</si>
  <si>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</si>
  <si>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</si>
  <si>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</si>
  <si>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</si>
  <si>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</si>
  <si>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</si>
  <si>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</si>
  <si>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</si>
  <si>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</si>
  <si>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</si>
  <si>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</si>
  <si>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</si>
  <si>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</si>
  <si>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</si>
  <si>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</si>
  <si>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</si>
  <si>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</si>
  <si>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</si>
  <si>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</si>
  <si>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</si>
  <si>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</si>
  <si>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</si>
  <si>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</si>
  <si>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</si>
  <si>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</si>
  <si>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</si>
  <si>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</si>
  <si>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</si>
  <si>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</si>
  <si>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</si>
  <si>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</si>
  <si>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</si>
  <si>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</si>
  <si>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</si>
  <si>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</si>
  <si>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</si>
  <si>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</si>
  <si>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</si>
  <si>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</si>
  <si>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</si>
  <si>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</si>
  <si>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</si>
  <si>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</si>
  <si>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</si>
  <si>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</si>
  <si>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</si>
  <si>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</si>
  <si>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</si>
  <si>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</si>
  <si>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</si>
  <si>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</si>
  <si>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</si>
  <si>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</si>
  <si>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</si>
  <si>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</si>
  <si>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</si>
  <si>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</si>
  <si>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</si>
  <si>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</si>
  <si>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</si>
  <si>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</si>
  <si>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</si>
  <si>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</si>
  <si>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</si>
  <si>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</si>
  <si>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</si>
  <si>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</si>
  <si>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</si>
  <si>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</si>
  <si>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</si>
  <si>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</si>
  <si>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</si>
  <si>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</si>
  <si>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</si>
  <si>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</si>
  <si>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</si>
  <si>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</si>
  <si>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</si>
  <si>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</si>
  <si>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</si>
  <si>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</si>
  <si>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</si>
  <si>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</si>
  <si>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</si>
  <si>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</si>
  <si>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</si>
  <si>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</si>
  <si>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</si>
  <si>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</si>
  <si>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</si>
  <si>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</si>
  <si>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</si>
  <si>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</si>
  <si>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</si>
  <si>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</si>
  <si>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</si>
  <si>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</si>
  <si>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</si>
  <si>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</si>
  <si>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</si>
  <si>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</si>
  <si>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</si>
  <si>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</si>
  <si>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</si>
  <si>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</si>
  <si>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</si>
  <si>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</si>
  <si>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</si>
  <si>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</si>
  <si>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</si>
  <si>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</si>
  <si>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</si>
  <si>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</si>
  <si>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</si>
  <si>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</si>
  <si>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</si>
  <si>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</si>
  <si>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</si>
  <si>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</si>
  <si>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</si>
  <si>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</si>
  <si>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</si>
  <si>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</si>
  <si>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</si>
  <si>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</si>
  <si>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</si>
  <si>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</si>
  <si>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</si>
  <si>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</si>
  <si>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</si>
  <si>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</si>
  <si>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</si>
  <si>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</si>
  <si>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</si>
  <si>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</si>
  <si>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</si>
  <si>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</si>
  <si>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</si>
  <si>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</si>
  <si>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</si>
  <si>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</si>
  <si>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</si>
  <si>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</si>
  <si>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</si>
  <si>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</si>
  <si>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</si>
  <si>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</si>
  <si>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</si>
  <si>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</si>
  <si>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</si>
  <si>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</si>
  <si>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</si>
  <si>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</si>
  <si>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</si>
  <si>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</si>
  <si>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</si>
  <si>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</si>
  <si>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</si>
  <si>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</si>
  <si>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</si>
  <si>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</si>
  <si>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</si>
  <si>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</si>
  <si>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</si>
  <si>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</si>
  <si>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</si>
  <si>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</si>
  <si>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</si>
  <si>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</si>
  <si>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</si>
  <si>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</si>
  <si>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</si>
  <si>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</si>
  <si>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</si>
  <si>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</si>
  <si>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</si>
  <si>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</si>
  <si>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</si>
  <si>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</si>
  <si>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</si>
  <si>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</si>
  <si>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</si>
  <si>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</si>
  <si>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</si>
  <si>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</si>
  <si>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</si>
  <si>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</si>
  <si>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</si>
  <si>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</si>
  <si>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</si>
  <si>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</si>
  <si>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</si>
  <si>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</si>
  <si>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</si>
  <si>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</si>
  <si>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</si>
  <si>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</si>
  <si>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</si>
  <si>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</si>
  <si>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</si>
  <si>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</si>
  <si>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</si>
  <si>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</si>
  <si>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</si>
  <si>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</si>
  <si>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</si>
  <si>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</si>
  <si>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</si>
  <si>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</si>
  <si>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</si>
  <si>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</si>
  <si>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</si>
  <si>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</si>
  <si>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</si>
  <si>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</si>
  <si>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</si>
  <si>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</si>
  <si>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</si>
  <si>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</si>
  <si>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</si>
  <si>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</si>
  <si>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</si>
  <si>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</si>
  <si>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</si>
  <si>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</si>
  <si>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</si>
  <si>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</si>
  <si>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</si>
  <si>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</si>
  <si>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</si>
  <si>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</si>
  <si>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</si>
  <si>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</si>
  <si>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</si>
  <si>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</si>
  <si>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</si>
  <si>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</si>
  <si>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</si>
  <si>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</si>
  <si>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</si>
  <si>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</si>
  <si>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</si>
  <si>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</si>
  <si>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</si>
  <si>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</si>
  <si>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</si>
  <si>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</si>
  <si>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</si>
  <si>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</si>
  <si>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</si>
  <si>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</si>
  <si>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</si>
  <si>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</si>
  <si>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</si>
  <si>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</si>
  <si>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</si>
  <si>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</si>
  <si>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</si>
  <si>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</si>
  <si>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</si>
  <si>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</si>
  <si>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</si>
  <si>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</si>
  <si>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</si>
  <si>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</si>
  <si>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</si>
  <si>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</si>
  <si>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</si>
  <si>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</si>
  <si>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</si>
  <si>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</si>
  <si>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</si>
  <si>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</si>
  <si>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</si>
  <si>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</si>
  <si>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</si>
  <si>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</si>
  <si>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</si>
  <si>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</si>
  <si>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</si>
  <si>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</si>
  <si>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</si>
  <si>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</si>
  <si>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</si>
  <si>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</si>
  <si>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</si>
  <si>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</si>
  <si>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</si>
  <si>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</si>
  <si>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</si>
  <si>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</si>
  <si>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</si>
  <si>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</si>
  <si>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</si>
  <si>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</si>
  <si>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</si>
  <si>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</si>
  <si>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</si>
  <si>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</si>
  <si>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</si>
  <si>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</si>
  <si>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</si>
  <si>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</si>
  <si>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</si>
  <si>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</si>
  <si>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</si>
  <si>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</si>
  <si>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</si>
  <si>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</si>
  <si>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</si>
  <si>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</si>
  <si>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</si>
  <si>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</si>
  <si>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</si>
  <si>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</si>
  <si>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</si>
  <si>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</si>
  <si>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</si>
  <si>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</si>
  <si>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</si>
  <si>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</si>
  <si>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</si>
  <si>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</si>
  <si>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</si>
  <si>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</si>
  <si>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</si>
  <si>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</si>
  <si>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</si>
  <si>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</si>
  <si>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</si>
  <si>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</si>
  <si>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</si>
  <si>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</si>
  <si>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</si>
  <si>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</si>
  <si>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</si>
  <si>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</si>
  <si>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</si>
  <si>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</si>
  <si>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</si>
  <si>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</si>
  <si>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</si>
  <si>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</si>
  <si>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</si>
  <si>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</si>
  <si>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</si>
  <si>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</si>
  <si>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</si>
  <si>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</si>
  <si>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</si>
  <si>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</si>
  <si>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</si>
  <si>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</si>
  <si>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</si>
  <si>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</si>
  <si>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</si>
  <si>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</si>
  <si>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</si>
  <si>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</si>
  <si>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</si>
  <si>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</si>
  <si>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</si>
  <si>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</si>
  <si>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</si>
  <si>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</si>
  <si>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</si>
  <si>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</si>
  <si>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</si>
  <si>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</si>
  <si>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</si>
  <si>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</si>
  <si>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</si>
  <si>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</si>
  <si>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</si>
  <si>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</si>
  <si>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</si>
  <si>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</si>
  <si>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</si>
  <si>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</si>
  <si>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</si>
  <si>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</si>
  <si>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</si>
  <si>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</si>
  <si>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</si>
  <si>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</si>
  <si>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</si>
  <si>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</si>
  <si>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</si>
  <si>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</si>
  <si>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</si>
  <si>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</si>
  <si>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</si>
  <si>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</si>
  <si>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</si>
  <si>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</si>
  <si>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</si>
  <si>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</si>
  <si>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</si>
  <si>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</si>
  <si>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</si>
  <si>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</si>
  <si>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</si>
  <si>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</si>
  <si>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</si>
  <si>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</si>
  <si>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</si>
  <si>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</si>
  <si>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</si>
  <si>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</si>
  <si>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</si>
  <si>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</si>
  <si>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</si>
  <si>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</si>
  <si>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</si>
  <si>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</si>
  <si>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</si>
  <si>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</si>
  <si>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</si>
  <si>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</si>
  <si>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</si>
  <si>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</si>
  <si>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</si>
  <si>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</si>
  <si>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</si>
  <si>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</si>
  <si>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</si>
  <si>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</si>
  <si>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</si>
  <si>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</si>
  <si>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</si>
  <si>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</si>
  <si>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</si>
  <si>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</si>
  <si>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</si>
  <si>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</si>
  <si>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</si>
  <si>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</si>
  <si>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</si>
  <si>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</si>
  <si>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</si>
  <si>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</si>
  <si>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</si>
  <si>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</si>
  <si>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</si>
  <si>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</si>
  <si>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</si>
  <si>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</si>
  <si>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</si>
  <si>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</si>
  <si>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</si>
  <si>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</si>
  <si>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</si>
  <si>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</si>
  <si>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</si>
  <si>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</si>
  <si>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</si>
  <si>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</si>
  <si>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</si>
  <si>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</si>
  <si>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</si>
  <si>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</si>
  <si>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</si>
  <si>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</si>
  <si>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</si>
  <si>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</si>
  <si>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</si>
  <si>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</si>
  <si>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</si>
  <si>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</si>
  <si>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</si>
  <si>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</si>
  <si>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</si>
  <si>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</si>
  <si>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</si>
  <si>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</si>
  <si>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</si>
  <si>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</si>
  <si>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</si>
  <si>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</si>
  <si>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</si>
  <si>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</si>
  <si>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</si>
  <si>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</si>
  <si>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</si>
  <si>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</si>
  <si>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</si>
  <si>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</si>
  <si>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</si>
  <si>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</si>
  <si>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</si>
  <si>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</si>
  <si>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</si>
  <si>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</si>
  <si>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</si>
  <si>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</si>
  <si>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</si>
  <si>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</si>
  <si>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</si>
  <si>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</si>
  <si>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</si>
  <si>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</si>
  <si>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</si>
  <si>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</si>
  <si>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</si>
  <si>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</si>
  <si>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</si>
  <si>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</si>
  <si>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</si>
  <si>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</si>
  <si>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</si>
  <si>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</si>
  <si>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</si>
  <si>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</si>
  <si>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</si>
  <si>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</si>
  <si>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</si>
  <si>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</si>
  <si>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</si>
  <si>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</si>
  <si>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</si>
  <si>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</si>
  <si>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</si>
  <si>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</si>
  <si>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</si>
  <si>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</si>
  <si>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</si>
  <si>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</si>
  <si>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</si>
  <si>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</si>
  <si>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</si>
  <si>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</si>
  <si>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</si>
  <si>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</si>
  <si>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</si>
  <si>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</si>
  <si>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</si>
  <si>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</si>
  <si>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</si>
  <si>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</si>
  <si>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</si>
  <si>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</si>
  <si>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</si>
  <si>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</si>
  <si>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</si>
  <si>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</si>
  <si>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</si>
  <si>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</si>
  <si>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</si>
  <si>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</si>
  <si>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</si>
  <si>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</si>
  <si>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</si>
  <si>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</si>
  <si>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</si>
  <si>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</si>
  <si>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</si>
  <si>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</si>
  <si>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</si>
  <si>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</si>
  <si>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</si>
  <si>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</si>
  <si>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</si>
  <si>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</si>
  <si>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</si>
  <si>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</si>
  <si>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</si>
  <si>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</si>
  <si>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</si>
  <si>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</si>
  <si>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</si>
  <si>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</si>
  <si>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</si>
  <si>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</si>
  <si>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</si>
  <si>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</si>
  <si>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</si>
  <si>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</si>
  <si>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</si>
  <si>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</si>
  <si>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</si>
  <si>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</si>
  <si>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</si>
  <si>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</si>
  <si>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</si>
  <si>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</si>
  <si>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</si>
  <si>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</si>
  <si>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</si>
  <si>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</si>
  <si>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</si>
  <si>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</si>
  <si>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</si>
  <si>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</si>
  <si>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</si>
  <si>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</si>
  <si>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</si>
  <si>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</si>
  <si>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</si>
  <si>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</si>
  <si>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</si>
  <si>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</si>
  <si>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</si>
  <si>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</si>
  <si>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</si>
  <si>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</si>
  <si>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</si>
  <si>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</si>
  <si>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</si>
  <si>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</si>
  <si>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</si>
  <si>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</si>
  <si>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</si>
  <si>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</si>
  <si>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</si>
  <si>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</si>
  <si>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</si>
  <si>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</si>
  <si>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</si>
  <si>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</si>
  <si>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</si>
  <si>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</si>
  <si>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</si>
  <si>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</si>
  <si>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</si>
  <si>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</si>
  <si>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</si>
  <si>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</si>
  <si>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</si>
  <si>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</si>
  <si>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</si>
  <si>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</si>
  <si>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</si>
  <si>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</si>
  <si>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</si>
  <si>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</si>
  <si>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</si>
  <si>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</si>
  <si>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</si>
  <si>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</si>
  <si>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</si>
  <si>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</si>
  <si>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</si>
  <si>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</si>
  <si>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</si>
  <si>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</si>
  <si>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</si>
  <si>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</si>
  <si>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</si>
  <si>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</si>
  <si>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</si>
  <si>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</si>
  <si>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</si>
  <si>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</si>
  <si>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</si>
  <si>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</si>
  <si>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</si>
  <si>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</si>
  <si>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</si>
  <si>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</si>
  <si>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</si>
  <si>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</si>
  <si>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</si>
  <si>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</si>
  <si>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</si>
  <si>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</si>
  <si>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</si>
  <si>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</si>
  <si>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</si>
  <si>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</si>
  <si>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</si>
  <si>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</si>
  <si>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</si>
  <si>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</si>
  <si>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</si>
  <si>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</si>
  <si>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</si>
  <si>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</si>
  <si>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</si>
  <si>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</si>
  <si>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</si>
  <si>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</si>
  <si>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</si>
  <si>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</si>
  <si>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</si>
  <si>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</si>
  <si>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</si>
  <si>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</si>
  <si>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</si>
  <si>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</si>
  <si>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</si>
  <si>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</si>
  <si>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</si>
  <si>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</si>
  <si>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</si>
  <si>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</si>
  <si>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</si>
  <si>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</si>
  <si>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</si>
  <si>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</si>
  <si>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</si>
  <si>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</si>
  <si>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</si>
  <si>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</si>
  <si>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</si>
  <si>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</si>
  <si>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</si>
  <si>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</si>
  <si>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</si>
  <si>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</si>
  <si>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</si>
  <si>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</si>
  <si>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</si>
  <si>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</si>
  <si>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</si>
  <si>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</si>
  <si>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</si>
  <si>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</si>
  <si>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</si>
  <si>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</si>
  <si>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</si>
  <si>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</si>
  <si>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</si>
  <si>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</si>
  <si>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</si>
  <si>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</si>
  <si>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</si>
  <si>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</si>
  <si>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</si>
  <si>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</si>
  <si>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</si>
  <si>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</si>
  <si>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</si>
  <si>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</si>
  <si>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</si>
  <si>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</si>
  <si>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</si>
  <si>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</si>
  <si>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</si>
  <si>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</si>
  <si>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</si>
  <si>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</si>
  <si>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</si>
  <si>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</si>
  <si>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</si>
  <si>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</si>
  <si>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</si>
  <si>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</si>
  <si>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</si>
  <si>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</si>
  <si>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</si>
  <si>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</si>
  <si>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</si>
  <si>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</si>
  <si>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</si>
  <si>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</si>
  <si>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</si>
  <si>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</si>
  <si>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</si>
  <si>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</si>
  <si>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</si>
  <si>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</si>
  <si>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</si>
  <si>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</si>
  <si>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</si>
  <si>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</si>
  <si>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</si>
  <si>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</si>
  <si>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</si>
  <si>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</si>
  <si>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</si>
  <si>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</si>
  <si>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</si>
  <si>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</si>
  <si>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</si>
  <si>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</si>
  <si>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</si>
  <si>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</si>
  <si>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</si>
  <si>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</si>
  <si>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</si>
  <si>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</si>
  <si>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</si>
  <si>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</si>
  <si>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</si>
  <si>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</si>
  <si>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</si>
  <si>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</si>
  <si>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</si>
  <si>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</si>
  <si>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</si>
  <si>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</si>
  <si>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</si>
  <si>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</si>
  <si>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</si>
  <si>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</si>
  <si>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</si>
  <si>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</si>
  <si>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</si>
  <si>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</si>
  <si>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</si>
  <si>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</si>
  <si>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</si>
  <si>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</si>
  <si>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</si>
  <si>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</si>
  <si>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</si>
  <si>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</si>
  <si>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</si>
  <si>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</si>
  <si>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</si>
  <si>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</si>
  <si>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</si>
  <si>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</si>
  <si>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</si>
  <si>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</si>
  <si>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</si>
  <si>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</si>
  <si>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</si>
  <si>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</si>
  <si>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</si>
  <si>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</si>
  <si>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</si>
  <si>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</si>
  <si>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</si>
  <si>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</si>
  <si>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</si>
  <si>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</si>
  <si>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</si>
  <si>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</si>
  <si>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</si>
  <si>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</si>
  <si>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</si>
  <si>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</si>
  <si>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</si>
  <si>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</si>
  <si>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</si>
  <si>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</si>
  <si>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</si>
  <si>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</si>
  <si>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</si>
  <si>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</si>
  <si>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</si>
  <si>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</si>
  <si>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</si>
  <si>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</si>
  <si>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</si>
  <si>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</si>
  <si>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</si>
  <si>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</si>
  <si>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</si>
  <si>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</si>
  <si>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</si>
  <si>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</si>
  <si>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</si>
  <si>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</si>
  <si>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</si>
  <si>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</si>
  <si>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</si>
  <si>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</si>
  <si>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</si>
  <si>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</si>
  <si>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</si>
  <si>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</si>
  <si>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</si>
  <si>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</si>
  <si>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</si>
  <si>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</si>
  <si>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</si>
  <si>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</si>
  <si>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</si>
  <si>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</si>
  <si>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</si>
  <si>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</si>
  <si>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</si>
  <si>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</si>
  <si>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</si>
  <si>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</si>
  <si>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</si>
  <si>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</si>
  <si>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</si>
  <si>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</si>
  <si>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</si>
  <si>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</si>
  <si>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</si>
  <si>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</si>
  <si>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</si>
  <si>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</si>
  <si>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</si>
  <si>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</si>
  <si>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</si>
  <si>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</si>
  <si>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</si>
  <si>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</si>
  <si>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</si>
  <si>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</si>
  <si>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</si>
  <si>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</si>
  <si>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</si>
  <si>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</si>
  <si>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</si>
  <si>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</si>
  <si>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</si>
  <si>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</si>
  <si>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</si>
  <si>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</si>
  <si>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</si>
  <si>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</si>
  <si>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</si>
  <si>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</si>
  <si>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</si>
  <si>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</si>
  <si>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</si>
  <si>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</si>
  <si>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</si>
  <si>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</si>
  <si>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</si>
  <si>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</si>
  <si>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</si>
  <si>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</si>
  <si>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</si>
  <si>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</si>
  <si>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</si>
  <si>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</si>
  <si>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</si>
  <si>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</si>
  <si>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</si>
  <si>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</si>
  <si>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</si>
  <si>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</si>
  <si>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</si>
  <si>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</si>
  <si>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</si>
  <si>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</si>
  <si>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</si>
  <si>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</si>
  <si>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</si>
  <si>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</si>
  <si>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</si>
  <si>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</si>
  <si>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</si>
  <si>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</si>
  <si>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</si>
  <si>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</si>
  <si>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</si>
  <si>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</si>
  <si>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</si>
  <si>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</si>
  <si>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</si>
  <si>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</si>
  <si>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</si>
  <si>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</si>
  <si>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</si>
  <si>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</si>
  <si>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</si>
  <si>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</si>
  <si>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</si>
  <si>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</si>
  <si>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</si>
  <si>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</si>
  <si>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</si>
  <si>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</si>
  <si>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</si>
  <si>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</si>
  <si>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</si>
  <si>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</si>
  <si>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</si>
  <si>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</si>
  <si>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</si>
  <si>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</si>
  <si>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</si>
  <si>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</si>
  <si>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</si>
  <si>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</si>
  <si>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</si>
  <si>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</si>
  <si>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</si>
  <si>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</si>
  <si>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</si>
  <si>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</si>
  <si>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</si>
  <si>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</si>
  <si>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</si>
  <si>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</si>
  <si>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</si>
  <si>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</si>
  <si>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</si>
  <si>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</si>
  <si>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</si>
  <si>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</si>
  <si>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</si>
  <si>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</si>
  <si>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</si>
  <si>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</si>
  <si>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</si>
  <si>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</si>
  <si>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</si>
  <si>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</si>
  <si>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</si>
  <si>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</si>
  <si>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</si>
  <si>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</si>
  <si>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</si>
  <si>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</si>
  <si>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</si>
  <si>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</si>
  <si>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</si>
  <si>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</si>
  <si>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</si>
  <si>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</si>
  <si>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</si>
  <si>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</si>
  <si>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</si>
  <si>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</si>
  <si>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</si>
  <si>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</si>
  <si>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</si>
  <si>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</si>
  <si>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</si>
  <si>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</si>
  <si>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</si>
  <si>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</si>
  <si>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</si>
  <si>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</si>
  <si>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</si>
  <si>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</si>
  <si>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</si>
  <si>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</si>
  <si>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</si>
  <si>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</si>
  <si>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</si>
  <si>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</si>
  <si>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</si>
  <si>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</si>
  <si>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</si>
  <si>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</si>
  <si>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</si>
  <si>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</si>
  <si>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</si>
  <si>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</si>
  <si>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</si>
  <si>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</si>
  <si>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</si>
  <si>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</si>
  <si>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</si>
  <si>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</si>
  <si>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</si>
  <si>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</si>
  <si>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</si>
  <si>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</si>
  <si>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</si>
  <si>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</si>
  <si>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</si>
  <si>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</si>
  <si>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</si>
  <si>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</si>
  <si>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</si>
  <si>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</si>
  <si>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</si>
  <si>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</si>
  <si>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</si>
  <si>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</si>
  <si>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</si>
  <si>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</si>
  <si>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</si>
  <si>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</si>
  <si>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</si>
  <si>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</si>
  <si>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</si>
  <si>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</si>
  <si>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</si>
  <si>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</si>
  <si>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</si>
  <si>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</si>
  <si>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</si>
  <si>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</si>
  <si>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</si>
  <si>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</si>
  <si>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</si>
  <si>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</si>
  <si>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</si>
  <si>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</si>
  <si>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</si>
  <si>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</si>
  <si>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</si>
  <si>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</si>
  <si>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</si>
  <si>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</si>
  <si>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</si>
  <si>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</si>
  <si>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</si>
  <si>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</si>
  <si>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</si>
  <si>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</si>
  <si>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</si>
  <si>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</si>
  <si>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</si>
  <si>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</si>
  <si>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</si>
  <si>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</si>
  <si>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</si>
  <si>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</si>
  <si>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</si>
  <si>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</si>
  <si>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</si>
  <si>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</si>
  <si>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</si>
  <si>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</si>
  <si>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</si>
  <si>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</si>
  <si>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</si>
  <si>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</si>
  <si>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</si>
  <si>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</si>
  <si>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</si>
  <si>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</si>
  <si>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</si>
  <si>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</si>
  <si>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</si>
  <si>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</si>
  <si>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</si>
  <si>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</si>
  <si>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</si>
  <si>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</si>
  <si>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</si>
  <si>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</si>
  <si>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</si>
  <si>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</si>
  <si>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</si>
  <si>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</si>
  <si>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</si>
  <si>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</si>
  <si>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</si>
  <si>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</si>
  <si>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</si>
  <si>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</si>
  <si>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</si>
  <si>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</si>
  <si>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</si>
  <si>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</si>
  <si>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</si>
  <si>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</si>
  <si>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</si>
  <si>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</si>
  <si>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</si>
  <si>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</si>
  <si>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</si>
  <si>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</si>
  <si>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</si>
  <si>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</si>
  <si>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</si>
  <si>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</si>
  <si>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</si>
  <si>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</si>
  <si>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</si>
  <si>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</si>
  <si>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</si>
  <si>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</si>
  <si>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</si>
  <si>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</si>
  <si>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</si>
  <si>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</si>
  <si>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</si>
  <si>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</si>
  <si>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</si>
  <si>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</si>
  <si>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</si>
  <si>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</si>
  <si>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</si>
  <si>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</si>
  <si>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</si>
  <si>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</si>
  <si>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</si>
  <si>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</si>
  <si>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</si>
  <si>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</si>
  <si>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</si>
  <si>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</si>
  <si>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</si>
  <si>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</si>
  <si>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</si>
  <si>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</si>
  <si>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</si>
  <si>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</si>
  <si>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</si>
  <si>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</si>
  <si>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</si>
  <si>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</si>
  <si>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</si>
  <si>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</si>
  <si>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</si>
  <si>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</si>
  <si>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</si>
  <si>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</si>
  <si>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</si>
  <si>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</si>
  <si>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</si>
  <si>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</si>
  <si>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</si>
  <si>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</si>
  <si>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</si>
  <si>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</si>
  <si>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</si>
  <si>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</si>
  <si>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</si>
  <si>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</si>
  <si>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</si>
  <si>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</si>
  <si>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</si>
  <si>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</si>
  <si>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</si>
  <si>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</si>
  <si>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</si>
  <si>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</si>
  <si>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</si>
  <si>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</si>
  <si>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</si>
  <si>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</si>
  <si>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</si>
  <si>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</si>
  <si>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</si>
  <si>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</si>
  <si>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</si>
  <si>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</si>
  <si>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</si>
  <si>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</si>
  <si>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</si>
  <si>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</si>
  <si>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</si>
  <si>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</si>
  <si>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</si>
  <si>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</si>
  <si>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</si>
  <si>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</si>
  <si>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</si>
  <si>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</si>
  <si>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</si>
  <si>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</si>
  <si>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</si>
  <si>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</si>
  <si>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</si>
  <si>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</si>
  <si>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</si>
  <si>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</si>
  <si>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</si>
  <si>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</si>
  <si>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</si>
  <si>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</si>
  <si>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</si>
  <si>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</si>
  <si>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</si>
  <si>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</si>
  <si>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</si>
  <si>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</si>
  <si>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</si>
  <si>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</si>
  <si>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</si>
  <si>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</si>
  <si>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</si>
  <si>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</si>
  <si>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</si>
  <si>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</si>
  <si>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</si>
  <si>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</si>
  <si>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</si>
  <si>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</si>
  <si>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</si>
  <si>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</si>
  <si>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</si>
  <si>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</si>
  <si>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</si>
  <si>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</si>
  <si>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</si>
  <si>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</si>
  <si>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</si>
  <si>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</si>
  <si>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</si>
  <si>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</si>
  <si>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</si>
  <si>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</si>
  <si>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</si>
  <si>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</si>
  <si>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</si>
  <si>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</si>
  <si>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</si>
  <si>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</si>
  <si>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</si>
  <si>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</si>
  <si>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</si>
  <si>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</si>
  <si>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</si>
  <si>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</si>
  <si>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</si>
  <si>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</si>
  <si>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</si>
  <si>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</si>
  <si>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</si>
  <si>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</si>
  <si>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</si>
  <si>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</si>
  <si>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</si>
  <si>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</si>
  <si>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</si>
  <si>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</si>
  <si>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</si>
  <si>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</si>
  <si>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</si>
  <si>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</si>
  <si>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</si>
  <si>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</si>
  <si>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</si>
  <si>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</si>
  <si>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</si>
  <si>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</si>
  <si>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</si>
  <si>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</si>
  <si>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</si>
  <si>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</si>
  <si>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</si>
  <si>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</si>
  <si>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</si>
  <si>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</si>
  <si>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</si>
  <si>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</si>
  <si>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</si>
  <si>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</si>
  <si>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</si>
  <si>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</si>
  <si>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</si>
  <si>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</si>
  <si>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</si>
  <si>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</si>
  <si>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</si>
  <si>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</si>
  <si>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</si>
  <si>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</si>
  <si>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</si>
  <si>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</si>
  <si>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</si>
  <si>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</si>
  <si>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</si>
  <si>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</si>
  <si>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</si>
  <si>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</si>
  <si>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</si>
  <si>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</si>
  <si>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</si>
  <si>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</si>
  <si>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</si>
  <si>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</si>
  <si>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</si>
  <si>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</si>
  <si>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</si>
  <si>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</si>
  <si>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</si>
  <si>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</si>
  <si>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</si>
  <si>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</si>
  <si>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</si>
  <si>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</si>
  <si>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</si>
  <si>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</si>
  <si>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</si>
  <si>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</si>
  <si>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</si>
  <si>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</si>
  <si>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</si>
  <si>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</si>
  <si>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</si>
  <si>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</si>
  <si>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</si>
  <si>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</si>
  <si>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</si>
  <si>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</si>
  <si>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</si>
  <si>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</si>
  <si>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</si>
  <si>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</si>
  <si>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</si>
  <si>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</si>
  <si>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</si>
  <si>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</si>
  <si>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</si>
  <si>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</si>
  <si>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</si>
  <si>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</si>
  <si>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</si>
  <si>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</si>
  <si>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</si>
  <si>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</si>
  <si>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</si>
  <si>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</si>
  <si>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</si>
  <si>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</si>
  <si>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</si>
  <si>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</si>
  <si>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</si>
  <si>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</si>
  <si>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</si>
  <si>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</si>
  <si>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</si>
  <si>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</si>
  <si>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</si>
  <si>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</si>
  <si>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</si>
  <si>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</si>
  <si>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</si>
  <si>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</si>
  <si>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</si>
  <si>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</si>
  <si>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</si>
  <si>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</si>
  <si>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</si>
  <si>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</si>
  <si>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</si>
  <si>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</si>
  <si>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</si>
  <si>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</si>
  <si>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</si>
  <si>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</si>
  <si>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</si>
  <si>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</si>
  <si>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</si>
  <si>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</si>
  <si>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</si>
  <si>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</si>
  <si>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</si>
  <si>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</si>
  <si>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</si>
  <si>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</si>
  <si>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</si>
  <si>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</si>
  <si>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</si>
  <si>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</si>
  <si>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</si>
  <si>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</si>
  <si>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</si>
  <si>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</si>
  <si>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</si>
  <si>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</si>
  <si>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</si>
  <si>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</si>
  <si>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</si>
  <si>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</si>
  <si>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</si>
  <si>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</si>
  <si>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</si>
  <si>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</si>
  <si>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</si>
  <si>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</si>
  <si>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</si>
  <si>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</si>
  <si>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</si>
  <si>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</si>
  <si>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</si>
  <si>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</si>
  <si>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</si>
  <si>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</si>
  <si>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</si>
  <si>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</si>
  <si>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</si>
  <si>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</si>
  <si>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</si>
  <si>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</si>
  <si>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</si>
  <si>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</si>
  <si>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</si>
  <si>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</si>
  <si>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</si>
  <si>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</si>
  <si>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</si>
  <si>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</si>
  <si>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</si>
  <si>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</si>
  <si>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</si>
  <si>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</si>
  <si>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</si>
  <si>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</si>
  <si>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</si>
  <si>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</si>
  <si>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</si>
  <si>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</si>
  <si>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</si>
  <si>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</si>
  <si>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</si>
  <si>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</si>
  <si>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</si>
  <si>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</si>
  <si>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</si>
  <si>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</si>
  <si>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</si>
  <si>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</si>
  <si>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</si>
  <si>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</si>
  <si>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</si>
  <si>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</si>
  <si>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</si>
  <si>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</si>
  <si>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</si>
  <si>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</si>
  <si>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</si>
  <si>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</si>
  <si>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</si>
  <si>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</si>
  <si>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</si>
  <si>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</si>
  <si>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</si>
  <si>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</si>
  <si>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</si>
  <si>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</si>
  <si>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</si>
  <si>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</si>
  <si>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</si>
  <si>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</si>
  <si>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</si>
  <si>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</si>
  <si>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</si>
  <si>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</si>
  <si>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</si>
  <si>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</si>
  <si>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</si>
  <si>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</si>
  <si>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</si>
  <si>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</si>
  <si>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</si>
  <si>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</si>
  <si>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</si>
  <si>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</si>
  <si>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</si>
  <si>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</si>
  <si>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</si>
  <si>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</si>
  <si>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</si>
  <si>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</si>
  <si>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</si>
  <si>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</si>
  <si>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</si>
  <si>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</si>
  <si>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</si>
  <si>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</si>
  <si>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</si>
  <si>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</si>
  <si>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</si>
  <si>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</si>
  <si>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</si>
  <si>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</si>
  <si>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</si>
  <si>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</si>
  <si>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</si>
  <si>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</si>
  <si>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</si>
  <si>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</si>
  <si>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</si>
  <si>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</si>
  <si>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</si>
  <si>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</si>
  <si>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</si>
  <si>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</si>
  <si>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</si>
  <si>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</si>
  <si>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</si>
  <si>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</si>
  <si>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</si>
  <si>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</si>
  <si>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</si>
  <si>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</si>
  <si>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</si>
  <si>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</si>
  <si>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</si>
  <si>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</si>
  <si>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</si>
  <si>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</si>
  <si>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</si>
  <si>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</si>
  <si>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</si>
  <si>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</si>
  <si>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</si>
  <si>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</si>
  <si>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</si>
  <si>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</si>
  <si>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</si>
  <si>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</si>
  <si>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</si>
  <si>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</si>
  <si>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</si>
  <si>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</si>
  <si>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</si>
  <si>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</si>
  <si>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</si>
  <si>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</si>
  <si>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</si>
  <si>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</si>
  <si>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</si>
  <si>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</si>
  <si>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</si>
  <si>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</si>
  <si>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</si>
  <si>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</si>
  <si>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</si>
  <si>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</si>
  <si>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</si>
  <si>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</si>
  <si>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</si>
  <si>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</si>
  <si>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</si>
  <si>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</si>
  <si>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</si>
  <si>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</si>
  <si>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</si>
  <si>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</si>
  <si>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</si>
  <si>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</si>
  <si>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</si>
  <si>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</si>
  <si>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</si>
  <si>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</si>
  <si>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</si>
  <si>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</si>
  <si>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</si>
  <si>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</si>
  <si>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</si>
  <si>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</si>
  <si>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</si>
  <si>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</si>
  <si>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</si>
  <si>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</si>
  <si>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</si>
  <si>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</si>
  <si>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</si>
  <si>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</si>
  <si>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</si>
  <si>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</si>
  <si>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</si>
  <si>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</si>
  <si>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</si>
  <si>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</si>
  <si>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</si>
  <si>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</si>
  <si>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</si>
  <si>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</si>
  <si>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</si>
  <si>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</si>
  <si>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</si>
  <si>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</si>
  <si>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</si>
  <si>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</si>
  <si>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</si>
  <si>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</si>
  <si>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</si>
  <si>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</si>
  <si>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</si>
  <si>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</si>
  <si>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</si>
  <si>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</si>
  <si>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</si>
  <si>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</si>
  <si>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</si>
  <si>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</si>
  <si>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</si>
  <si>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</si>
  <si>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</si>
  <si>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</si>
  <si>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</si>
  <si>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</si>
  <si>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</si>
  <si>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</si>
  <si>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</si>
  <si>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</si>
  <si>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</si>
  <si>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</si>
  <si>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</si>
  <si>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</si>
  <si>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</si>
  <si>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</si>
  <si>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</si>
  <si>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</si>
  <si>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</si>
  <si>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</si>
  <si>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</si>
  <si>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</si>
  <si>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</si>
  <si>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</si>
  <si>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</si>
  <si>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</si>
  <si>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</si>
  <si>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</si>
  <si>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</si>
  <si>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</si>
  <si>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</si>
  <si>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</si>
  <si>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</si>
  <si>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</si>
  <si>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</si>
  <si>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</si>
  <si>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</si>
  <si>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</si>
  <si>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</si>
  <si>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</si>
  <si>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</si>
  <si>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</si>
  <si>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</si>
  <si>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</si>
  <si>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</si>
  <si>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</si>
  <si>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</si>
  <si>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</si>
  <si>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</si>
  <si>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</si>
  <si>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</si>
  <si>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</si>
  <si>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</si>
  <si>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</si>
  <si>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</si>
  <si>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</si>
  <si>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</si>
  <si>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</si>
  <si>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</si>
  <si>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</si>
  <si>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</si>
  <si>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</si>
  <si>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</si>
  <si>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</si>
  <si>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</si>
  <si>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</si>
  <si>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</si>
  <si>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</si>
  <si>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</si>
  <si>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</si>
  <si>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</si>
  <si>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</si>
  <si>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</si>
  <si>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</si>
  <si>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</si>
  <si>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</si>
  <si>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</si>
  <si>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</si>
  <si>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</si>
  <si>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</si>
  <si>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</si>
  <si>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</si>
  <si>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</si>
  <si>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</si>
  <si>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</si>
  <si>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</si>
  <si>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</si>
  <si>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</si>
  <si>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</si>
  <si>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</si>
  <si>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</si>
  <si>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</si>
  <si>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</si>
  <si>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</si>
  <si>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</si>
  <si>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</si>
  <si>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</si>
  <si>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</si>
  <si>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</si>
  <si>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</si>
  <si>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</si>
  <si>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</si>
  <si>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</si>
  <si>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</si>
  <si>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</si>
  <si>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</si>
  <si>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</si>
  <si>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</si>
  <si>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</si>
  <si>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</si>
  <si>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</si>
  <si>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</si>
  <si>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</si>
  <si>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</si>
  <si>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</si>
  <si>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</si>
  <si>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</si>
  <si>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</si>
  <si>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</si>
  <si>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</si>
  <si>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</si>
  <si>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</si>
  <si>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</si>
  <si>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</si>
  <si>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</si>
  <si>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</si>
  <si>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</si>
  <si>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</si>
  <si>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</si>
  <si>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</si>
  <si>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</si>
  <si>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</si>
  <si>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</si>
  <si>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</si>
  <si>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</si>
  <si>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</si>
  <si>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</si>
  <si>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</si>
  <si>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</si>
  <si>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</si>
  <si>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</si>
  <si>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</si>
  <si>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</si>
  <si>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</si>
  <si>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</si>
  <si>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</si>
  <si>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</si>
  <si>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</si>
  <si>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</si>
  <si>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</si>
  <si>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</si>
  <si>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</si>
  <si>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</si>
  <si>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</si>
  <si>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</si>
  <si>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</si>
  <si>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</si>
  <si>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</si>
  <si>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</si>
  <si>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</si>
  <si>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</si>
  <si>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</si>
  <si>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</si>
  <si>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</si>
  <si>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</si>
  <si>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</si>
  <si>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</si>
  <si>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</si>
  <si>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</si>
  <si>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</si>
  <si>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</si>
  <si>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</si>
  <si>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</si>
  <si>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</si>
  <si>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</si>
  <si>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</si>
  <si>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</si>
  <si>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</si>
  <si>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</si>
  <si>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</si>
  <si>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</si>
  <si>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</si>
  <si>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</si>
  <si>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</si>
  <si>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</si>
  <si>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</si>
  <si>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</si>
  <si>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</si>
  <si>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</si>
  <si>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</si>
  <si>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</si>
  <si>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</si>
  <si>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</si>
  <si>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</si>
  <si>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</si>
  <si>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</si>
  <si>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</si>
  <si>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</si>
  <si>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</si>
  <si>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</si>
  <si>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</si>
  <si>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</si>
  <si>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</si>
  <si>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</si>
  <si>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</si>
  <si>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</si>
  <si>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</si>
  <si>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</si>
  <si>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</si>
  <si>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</si>
  <si>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</si>
  <si>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</si>
  <si>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</si>
  <si>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</si>
  <si>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</si>
  <si>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</si>
  <si>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</si>
  <si>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</si>
  <si>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</si>
  <si>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</si>
  <si>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</si>
  <si>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</si>
  <si>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</si>
  <si>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</si>
  <si>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</si>
  <si>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</si>
  <si>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</si>
  <si>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</si>
  <si>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</si>
  <si>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</si>
  <si>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</si>
  <si>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</si>
  <si>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</si>
  <si>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</si>
  <si>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</si>
  <si>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</si>
  <si>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</si>
  <si>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</si>
  <si>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</si>
  <si>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</si>
  <si>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</si>
  <si>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</si>
  <si>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</si>
  <si>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</si>
  <si>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</si>
  <si>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</si>
  <si>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</si>
  <si>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</si>
  <si>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</si>
  <si>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</si>
  <si>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</si>
  <si>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</si>
  <si>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</si>
  <si>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</si>
  <si>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</si>
  <si>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</si>
  <si>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</si>
  <si>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</si>
  <si>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</si>
  <si>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</si>
  <si>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</si>
  <si>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</si>
  <si>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</si>
  <si>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</si>
  <si>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</si>
  <si>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</si>
  <si>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</si>
  <si>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</si>
  <si>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</si>
  <si>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</si>
  <si>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</si>
  <si>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</si>
  <si>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</si>
  <si>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</si>
  <si>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</si>
  <si>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</si>
  <si>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</si>
  <si>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</si>
  <si>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</si>
  <si>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</si>
  <si>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</si>
  <si>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</si>
  <si>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</si>
  <si>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</si>
  <si>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</si>
  <si>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</si>
  <si>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</si>
  <si>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</si>
  <si>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</si>
  <si>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</si>
  <si>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</si>
  <si>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</si>
  <si>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</si>
  <si>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</si>
  <si>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</si>
  <si>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</si>
  <si>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</si>
  <si>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</si>
  <si>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</si>
  <si>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</si>
  <si>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</si>
  <si>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</si>
  <si>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</si>
  <si>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</si>
  <si>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</si>
  <si>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</si>
  <si>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</si>
  <si>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</si>
  <si>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</si>
  <si>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</si>
  <si>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</si>
  <si>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</si>
  <si>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</si>
  <si>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</si>
  <si>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</si>
  <si>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</si>
  <si>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</si>
  <si>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</si>
  <si>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</si>
  <si>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</si>
  <si>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</si>
  <si>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</si>
  <si>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</si>
  <si>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</si>
  <si>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</si>
  <si>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</si>
  <si>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</si>
  <si>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</si>
  <si>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</si>
  <si>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</si>
  <si>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</si>
  <si>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</si>
  <si>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</si>
  <si>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</si>
  <si>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</si>
  <si>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</si>
  <si>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</si>
  <si>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</si>
  <si>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</si>
  <si>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</si>
  <si>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</si>
  <si>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</si>
  <si>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</si>
  <si>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</si>
  <si>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</si>
  <si>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</si>
  <si>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</si>
  <si>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</si>
  <si>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</si>
  <si>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</si>
  <si>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</si>
  <si>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</si>
  <si>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</si>
  <si>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</si>
  <si>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</si>
  <si>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</si>
  <si>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</si>
  <si>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</si>
  <si>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</si>
  <si>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</si>
  <si>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</si>
  <si>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</si>
  <si>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</si>
  <si>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</si>
  <si>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</si>
  <si>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</si>
  <si>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</si>
  <si>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</si>
  <si>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</si>
  <si>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</si>
  <si>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</si>
  <si>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</si>
  <si>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</si>
  <si>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</si>
  <si>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</si>
  <si>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</si>
  <si>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</si>
  <si>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</si>
  <si>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</si>
  <si>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</si>
  <si>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</si>
  <si>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</si>
  <si>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</si>
  <si>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</si>
  <si>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</si>
  <si>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</si>
  <si>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</si>
  <si>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</si>
  <si>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</si>
  <si>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</si>
  <si>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</si>
  <si>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</si>
  <si>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</si>
  <si>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</si>
  <si>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</si>
  <si>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</si>
  <si>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</si>
  <si>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</si>
  <si>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</si>
  <si>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</si>
  <si>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</si>
  <si>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</si>
  <si>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</si>
  <si>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</si>
  <si>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</si>
  <si>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</si>
  <si>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</si>
  <si>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</si>
  <si>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</si>
  <si>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</si>
  <si>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</si>
  <si>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</si>
  <si>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</si>
  <si>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</si>
  <si>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</si>
  <si>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</si>
  <si>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</si>
  <si>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</si>
  <si>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</si>
  <si>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</si>
  <si>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</si>
  <si>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</si>
  <si>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</si>
  <si>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</si>
  <si>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</si>
  <si>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</si>
  <si>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</si>
  <si>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</si>
  <si>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</si>
  <si>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</si>
  <si>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</si>
  <si>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</si>
  <si>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</si>
  <si>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</si>
  <si>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</si>
  <si>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</si>
  <si>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</si>
  <si>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</si>
  <si>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</si>
  <si>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</si>
  <si>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</si>
  <si>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</si>
  <si>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</si>
  <si>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</si>
  <si>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</si>
  <si>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</si>
  <si>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</si>
  <si>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</si>
  <si>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</si>
  <si>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</si>
  <si>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</si>
  <si>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</si>
  <si>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</si>
  <si>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</si>
  <si>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</si>
  <si>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</si>
  <si>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</si>
  <si>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</si>
  <si>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</si>
  <si>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</si>
  <si>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</si>
  <si>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</si>
  <si>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</si>
  <si>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</si>
  <si>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</si>
  <si>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</si>
  <si>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</si>
  <si>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</si>
  <si>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</si>
  <si>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</si>
  <si>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</si>
  <si>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</si>
  <si>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</si>
  <si>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</si>
  <si>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</si>
  <si>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</si>
  <si>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</si>
  <si>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</si>
  <si>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</si>
  <si>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</si>
  <si>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</si>
  <si>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</si>
  <si>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</si>
  <si>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</si>
  <si>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</si>
  <si>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</si>
  <si>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</si>
  <si>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</si>
  <si>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</si>
  <si>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</si>
  <si>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</si>
  <si>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</si>
  <si>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</si>
  <si>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</si>
  <si>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</si>
  <si>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</si>
  <si>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</si>
  <si>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</si>
  <si>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</si>
  <si>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</si>
  <si>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</si>
  <si>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</si>
  <si>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</si>
  <si>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</si>
  <si>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</si>
  <si>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</si>
  <si>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</si>
  <si>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</si>
  <si>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</si>
  <si>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</si>
  <si>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</si>
  <si>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</si>
  <si>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</si>
  <si>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</si>
  <si>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</si>
  <si>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</si>
  <si>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</si>
  <si>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</si>
  <si>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</si>
  <si>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</si>
  <si>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</si>
  <si>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</si>
  <si>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</si>
  <si>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</si>
  <si>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</si>
  <si>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</si>
  <si>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</si>
  <si>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</si>
  <si>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</si>
  <si>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</si>
  <si>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</si>
  <si>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</si>
  <si>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</si>
  <si>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</si>
  <si>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</si>
  <si>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</si>
  <si>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</si>
  <si>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</si>
  <si>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</si>
  <si>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</si>
  <si>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</si>
  <si>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</si>
  <si>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</si>
  <si>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</si>
  <si>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</si>
  <si>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</si>
  <si>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</si>
  <si>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</si>
  <si>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</si>
  <si>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</si>
  <si>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</si>
  <si>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</si>
  <si>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</si>
  <si>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</si>
  <si>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</si>
  <si>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</si>
  <si>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</si>
  <si>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</si>
  <si>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</si>
  <si>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</si>
  <si>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</si>
  <si>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</si>
  <si>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</si>
  <si>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</si>
  <si>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</si>
  <si>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</si>
  <si>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</si>
  <si>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</si>
  <si>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</si>
  <si>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</si>
  <si>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</si>
  <si>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</si>
  <si>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</si>
  <si>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</si>
  <si>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</si>
  <si>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</si>
  <si>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</si>
  <si>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</si>
  <si>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</si>
  <si>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</si>
  <si>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</si>
  <si>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</si>
  <si>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</si>
  <si>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</si>
  <si>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</si>
  <si>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</si>
  <si>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</si>
  <si>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</si>
  <si>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</si>
  <si>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</si>
  <si>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</si>
  <si>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</si>
  <si>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</si>
  <si>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</si>
  <si>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</si>
  <si>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</si>
  <si>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</si>
  <si>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</si>
  <si>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</si>
  <si>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</si>
  <si>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</si>
  <si>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</si>
  <si>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</si>
  <si>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</si>
  <si>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</si>
  <si>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</si>
  <si>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</si>
  <si>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</si>
  <si>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</si>
  <si>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</si>
  <si>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</si>
  <si>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</si>
  <si>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</si>
  <si>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</si>
  <si>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</si>
  <si>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</si>
  <si>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</si>
  <si>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</si>
  <si>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</si>
  <si>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</si>
  <si>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</si>
  <si>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</si>
  <si>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</si>
  <si>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</si>
  <si>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</si>
  <si>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</si>
  <si>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</si>
  <si>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</si>
  <si>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</si>
  <si>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</si>
  <si>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</si>
  <si>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</si>
  <si>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</si>
  <si>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</si>
  <si>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</si>
  <si>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</si>
  <si>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</si>
  <si>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</si>
  <si>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</si>
  <si>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</si>
  <si>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</si>
  <si>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</si>
  <si>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</si>
  <si>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</si>
  <si>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</si>
  <si>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</si>
  <si>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</si>
  <si>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</si>
  <si>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</si>
  <si>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</si>
  <si>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</si>
  <si>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</si>
  <si>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</si>
  <si>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</si>
  <si>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</si>
  <si>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</si>
  <si>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</si>
  <si>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</si>
  <si>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</si>
  <si>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</si>
  <si>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</si>
  <si>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</si>
  <si>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</si>
  <si>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</si>
  <si>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</si>
  <si>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</si>
  <si>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</si>
  <si>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</si>
  <si>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</si>
  <si>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</si>
  <si>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</si>
  <si>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</si>
  <si>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</si>
  <si>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</si>
  <si>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</si>
  <si>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</si>
  <si>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</si>
  <si>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</si>
  <si>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</si>
  <si>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</si>
  <si>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</si>
  <si>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</si>
  <si>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</si>
  <si>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</si>
  <si>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</si>
  <si>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</si>
  <si>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</si>
  <si>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</si>
  <si>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</si>
  <si>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</si>
  <si>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</si>
  <si>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</si>
  <si>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</si>
  <si>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</si>
  <si>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</si>
  <si>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</si>
  <si>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</si>
  <si>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</si>
  <si>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</si>
  <si>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</si>
  <si>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</si>
  <si>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</si>
  <si>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</si>
  <si>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</si>
  <si>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</si>
  <si>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</si>
  <si>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</si>
  <si>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</si>
  <si>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</si>
  <si>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</si>
  <si>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</si>
  <si>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</si>
  <si>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</si>
  <si>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</si>
  <si>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</si>
  <si>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</si>
  <si>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</si>
  <si>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</si>
  <si>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</si>
  <si>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</si>
  <si>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</si>
  <si>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</si>
  <si>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</si>
  <si>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</si>
  <si>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</si>
  <si>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</si>
  <si>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</si>
  <si>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</si>
  <si>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</si>
  <si>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</si>
  <si>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</si>
  <si>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</si>
  <si>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</si>
  <si>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</si>
  <si>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</si>
  <si>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</si>
  <si>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</si>
  <si>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</si>
  <si>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</si>
  <si>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</si>
  <si>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</si>
  <si>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</si>
  <si>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</si>
  <si>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</si>
  <si>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</si>
  <si>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</si>
  <si>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</si>
  <si>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</si>
  <si>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</si>
  <si>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</si>
  <si>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</si>
  <si>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</si>
  <si>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</si>
  <si>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</si>
  <si>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</si>
  <si>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</si>
  <si>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</si>
  <si>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</si>
  <si>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</si>
  <si>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</si>
  <si>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</si>
  <si>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</si>
  <si>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</si>
  <si>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</si>
  <si>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</si>
  <si>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</si>
  <si>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</si>
  <si>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</si>
  <si>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</si>
  <si>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</si>
  <si>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</si>
  <si>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</si>
  <si>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</si>
  <si>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</si>
  <si>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</si>
  <si>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</si>
  <si>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</si>
  <si>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</si>
  <si>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</si>
  <si>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</si>
  <si>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</si>
  <si>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</si>
  <si>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</si>
  <si>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</si>
  <si>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</si>
  <si>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</si>
  <si>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</si>
  <si>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</si>
  <si>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</si>
  <si>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</si>
  <si>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</si>
  <si>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</si>
  <si>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</si>
  <si>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</si>
  <si>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</si>
  <si>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</si>
  <si>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</si>
  <si>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</si>
  <si>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</si>
  <si>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</si>
  <si>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</si>
  <si>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</si>
  <si>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</si>
  <si>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</si>
  <si>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</si>
  <si>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</si>
  <si>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</si>
  <si>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</si>
  <si>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</si>
  <si>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</si>
  <si>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</si>
  <si>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</si>
  <si>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</si>
  <si>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</si>
  <si>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</si>
  <si>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</si>
  <si>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</si>
  <si>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</si>
  <si>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</si>
  <si>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</si>
  <si>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</si>
  <si>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</si>
  <si>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</si>
  <si>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</si>
  <si>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</si>
  <si>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</si>
  <si>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</si>
  <si>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</si>
  <si>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</si>
  <si>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</si>
  <si>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</si>
  <si>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</si>
  <si>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</si>
  <si>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</si>
  <si>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</si>
  <si>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</si>
  <si>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</si>
  <si>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</si>
  <si>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</si>
  <si>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</si>
  <si>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</si>
  <si>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</si>
  <si>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</si>
  <si>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</si>
  <si>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</si>
  <si>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</si>
  <si>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</si>
  <si>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</si>
  <si>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</si>
  <si>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</si>
  <si>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</si>
  <si>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</si>
  <si>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</si>
  <si>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</si>
  <si>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</si>
  <si>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</si>
  <si>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</si>
  <si>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</si>
  <si>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</si>
  <si>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</si>
  <si>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</si>
  <si>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</si>
  <si>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</si>
  <si>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</si>
  <si>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</si>
  <si>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</si>
  <si>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</si>
  <si>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</si>
  <si>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</si>
  <si>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</si>
  <si>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</si>
  <si>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</si>
  <si>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</si>
  <si>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</si>
  <si>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</si>
  <si>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</si>
  <si>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</si>
  <si>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</si>
  <si>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</si>
  <si>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</si>
  <si>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</si>
  <si>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</si>
  <si>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</si>
  <si>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</si>
  <si>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</si>
  <si>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</si>
  <si>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</si>
  <si>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</si>
  <si>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</si>
  <si>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</si>
  <si>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</si>
  <si>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</si>
  <si>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</si>
  <si>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</si>
  <si>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</si>
  <si>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</si>
  <si>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</si>
  <si>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</si>
  <si>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</si>
  <si>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</si>
  <si>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</si>
  <si>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</si>
  <si>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</si>
  <si>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</si>
  <si>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</si>
  <si>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</si>
  <si>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</si>
  <si>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</si>
  <si>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</si>
  <si>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</si>
  <si>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</si>
  <si>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</si>
  <si>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</si>
  <si>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</si>
  <si>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</si>
  <si>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</si>
  <si>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</si>
  <si>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</si>
  <si>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</si>
  <si>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</si>
  <si>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</si>
  <si>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</si>
  <si>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</si>
  <si>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</si>
  <si>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</si>
  <si>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</si>
  <si>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</si>
  <si>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</si>
  <si>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</si>
  <si>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</si>
  <si>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</si>
  <si>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</si>
  <si>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</si>
  <si>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</si>
  <si>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</si>
  <si>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</si>
  <si>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</si>
  <si>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</si>
  <si>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</si>
  <si>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</si>
  <si>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</si>
  <si>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</si>
  <si>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</si>
  <si>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</si>
  <si>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</si>
  <si>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</si>
  <si>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</si>
  <si>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</si>
  <si>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</si>
  <si>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</si>
  <si>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</si>
  <si>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</si>
  <si>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</si>
  <si>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</si>
  <si>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</si>
  <si>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</si>
  <si>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</si>
  <si>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</si>
  <si>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</si>
  <si>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</si>
  <si>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</si>
  <si>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</si>
  <si>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</si>
  <si>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</si>
  <si>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</si>
  <si>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</si>
  <si>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</si>
  <si>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</si>
  <si>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</si>
  <si>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</si>
  <si>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</si>
  <si>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</si>
  <si>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</si>
  <si>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</si>
  <si>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</si>
  <si>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</si>
  <si>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</si>
  <si>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</si>
  <si>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</si>
  <si>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</si>
  <si>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</si>
  <si>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</si>
  <si>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</si>
  <si>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</si>
  <si>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</si>
  <si>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</si>
  <si>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</si>
  <si>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</si>
  <si>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</si>
  <si>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</si>
  <si>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</si>
  <si>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</si>
  <si>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</si>
  <si>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</si>
  <si>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</si>
  <si>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</si>
  <si>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</si>
  <si>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</si>
  <si>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</si>
  <si>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</si>
  <si>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</si>
  <si>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</si>
  <si>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</si>
  <si>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</si>
  <si>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</si>
  <si>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</si>
  <si>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</si>
  <si>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</si>
  <si>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</si>
  <si>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</si>
  <si>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</si>
  <si>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</si>
  <si>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</si>
  <si>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</si>
  <si>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</si>
  <si>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</si>
  <si>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</si>
  <si>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</si>
  <si>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</si>
  <si>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</si>
  <si>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</si>
  <si>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</si>
  <si>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</si>
  <si>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</si>
  <si>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</si>
  <si>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</si>
  <si>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</si>
  <si>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</si>
  <si>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</si>
  <si>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</si>
  <si>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</si>
  <si>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</si>
  <si>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</si>
  <si>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</si>
  <si>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</si>
  <si>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</si>
  <si>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</si>
  <si>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</si>
  <si>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</si>
  <si>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</si>
  <si>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</si>
  <si>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</si>
  <si>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</si>
  <si>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</si>
  <si>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</si>
  <si>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</si>
  <si>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</si>
  <si>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</si>
  <si>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</si>
  <si>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</si>
  <si>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</si>
  <si>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</si>
  <si>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</si>
  <si>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</si>
  <si>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</si>
  <si>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</si>
  <si>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</si>
  <si>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</si>
  <si>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</si>
  <si>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</si>
  <si>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</si>
  <si>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</si>
  <si>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</si>
  <si>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</si>
  <si>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</si>
  <si>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</si>
  <si>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</si>
  <si>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</si>
  <si>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</si>
  <si>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</si>
  <si>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</si>
  <si>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</si>
  <si>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</si>
  <si>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</si>
  <si>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</si>
  <si>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</si>
  <si>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</si>
  <si>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</si>
  <si>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</si>
  <si>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</si>
  <si>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</si>
  <si>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</si>
  <si>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</si>
  <si>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</si>
  <si>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</si>
  <si>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</si>
  <si>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</si>
  <si>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</si>
  <si>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</si>
  <si>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</si>
  <si>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</si>
  <si>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</si>
  <si>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</si>
  <si>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</si>
  <si>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</si>
  <si>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</si>
  <si>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</si>
  <si>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</si>
  <si>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</si>
  <si>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</si>
  <si>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</si>
  <si>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</si>
  <si>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</si>
  <si>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</si>
  <si>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</si>
  <si>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</si>
  <si>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</si>
  <si>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</si>
  <si>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</si>
  <si>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</si>
  <si>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</si>
  <si>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</si>
  <si>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</si>
  <si>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</si>
  <si>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</si>
  <si>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</si>
  <si>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</si>
  <si>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</si>
  <si>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</si>
  <si>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</si>
  <si>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</si>
  <si>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</si>
  <si>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</si>
  <si>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</si>
  <si>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</si>
  <si>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</si>
  <si>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</si>
  <si>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</si>
  <si>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</si>
  <si>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</si>
  <si>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</si>
  <si>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</si>
  <si>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</si>
  <si>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</si>
  <si>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</si>
  <si>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</si>
  <si>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</si>
  <si>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</si>
  <si>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</si>
  <si>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</si>
  <si>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</si>
  <si>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</si>
  <si>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</si>
  <si>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</si>
  <si>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</si>
  <si>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</si>
  <si>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</si>
  <si>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</si>
  <si>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</si>
  <si>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</si>
  <si>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</si>
  <si>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</si>
  <si>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</si>
  <si>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</si>
  <si>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</si>
  <si>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</si>
  <si>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</si>
  <si>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</si>
  <si>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</si>
  <si>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</si>
  <si>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</si>
  <si>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</si>
  <si>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</si>
  <si>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</si>
  <si>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</si>
  <si>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</si>
  <si>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</si>
  <si>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</si>
  <si>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</si>
  <si>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</si>
  <si>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</si>
  <si>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</si>
  <si>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</si>
  <si>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</si>
  <si>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</si>
  <si>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</si>
  <si>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</si>
  <si>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</si>
  <si>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</si>
  <si>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</si>
  <si>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</si>
  <si>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</si>
  <si>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</si>
  <si>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</si>
  <si>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</si>
  <si>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</si>
  <si>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</si>
  <si>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</si>
  <si>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</si>
  <si>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</si>
  <si>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</si>
  <si>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</si>
  <si>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</si>
  <si>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</si>
  <si>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</si>
  <si>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</si>
  <si>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</si>
  <si>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</si>
  <si>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</si>
  <si>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</si>
  <si>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</si>
  <si>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</si>
  <si>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</si>
  <si>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</si>
  <si>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</si>
  <si>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</si>
  <si>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</si>
  <si>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</si>
  <si>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</si>
  <si>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</si>
  <si>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</si>
  <si>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</si>
  <si>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</si>
  <si>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</si>
  <si>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</si>
  <si>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</si>
  <si>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</si>
  <si>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</si>
  <si>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</si>
  <si>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</si>
  <si>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</si>
  <si>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</si>
  <si>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</si>
  <si>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</si>
  <si>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</si>
  <si>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</si>
  <si>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</si>
  <si>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</si>
  <si>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</si>
  <si>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</si>
  <si>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</si>
  <si>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</si>
  <si>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</si>
  <si>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</si>
  <si>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</si>
  <si>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</si>
  <si>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</si>
  <si>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</si>
  <si>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</si>
  <si>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</si>
  <si>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</si>
  <si>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</si>
  <si>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</si>
  <si>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</si>
  <si>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</si>
  <si>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</si>
  <si>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</si>
  <si>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</si>
  <si>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</si>
  <si>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</si>
  <si>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</si>
  <si>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</si>
  <si>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</si>
  <si>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</si>
  <si>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</si>
  <si>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</si>
  <si>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</si>
  <si>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</si>
  <si>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</si>
  <si>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</si>
  <si>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</si>
  <si>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</si>
  <si>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</si>
  <si>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</si>
  <si>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</si>
  <si>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</si>
  <si>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</si>
  <si>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</si>
  <si>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</si>
  <si>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</si>
  <si>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</si>
  <si>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</si>
  <si>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</si>
  <si>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</si>
  <si>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</si>
  <si>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</si>
  <si>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</si>
  <si>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</si>
  <si>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</si>
  <si>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</si>
  <si>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</si>
  <si>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</si>
  <si>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</si>
  <si>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</si>
  <si>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</si>
  <si>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</si>
  <si>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</si>
  <si>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</si>
  <si>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</si>
  <si>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</si>
  <si>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</si>
  <si>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</si>
  <si>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</si>
  <si>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</si>
  <si>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</si>
  <si>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</si>
  <si>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</si>
  <si>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</si>
  <si>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</si>
  <si>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</si>
  <si>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</si>
  <si>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</si>
  <si>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</si>
  <si>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</si>
  <si>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</si>
  <si>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</si>
  <si>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</si>
  <si>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</si>
  <si>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</si>
  <si>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</si>
  <si>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</si>
  <si>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</si>
  <si>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</si>
  <si>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</si>
  <si>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</si>
  <si>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</si>
  <si>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</si>
  <si>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</si>
  <si>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</si>
  <si>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</si>
  <si>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</si>
  <si>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</si>
  <si>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</si>
  <si>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</si>
  <si>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</si>
  <si>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</si>
  <si>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</si>
  <si>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</si>
  <si>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</si>
  <si>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</si>
  <si>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</si>
  <si>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</si>
  <si>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</si>
  <si>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</si>
  <si>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</si>
  <si>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</si>
  <si>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</si>
  <si>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</si>
  <si>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</si>
  <si>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</si>
  <si>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</si>
  <si>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</si>
  <si>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</si>
  <si>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</si>
  <si>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</si>
  <si>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</si>
  <si>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</si>
  <si>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</si>
  <si>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</si>
  <si>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</si>
  <si>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</si>
  <si>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</si>
  <si>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</si>
  <si>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</si>
  <si>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</si>
  <si>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</si>
  <si>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</si>
  <si>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</si>
  <si>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</si>
  <si>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</si>
  <si>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</si>
  <si>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</si>
  <si>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</si>
  <si>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</si>
  <si>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</si>
  <si>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</si>
  <si>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</si>
  <si>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</si>
  <si>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</si>
  <si>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</si>
  <si>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</si>
  <si>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</si>
  <si>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</si>
  <si>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</si>
  <si>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</si>
  <si>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</si>
  <si>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</si>
  <si>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</si>
  <si>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</si>
  <si>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</si>
  <si>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</si>
  <si>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</si>
  <si>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</si>
  <si>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</si>
  <si>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</si>
  <si>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</si>
  <si>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</si>
  <si>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</si>
  <si>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</si>
  <si>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</si>
  <si>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</si>
  <si>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</si>
  <si>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</si>
  <si>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</si>
  <si>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</si>
  <si>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</si>
  <si>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</si>
  <si>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</si>
  <si>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</si>
  <si>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</si>
  <si>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</si>
  <si>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</si>
  <si>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</si>
  <si>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</si>
  <si>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</si>
  <si>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</si>
  <si>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</si>
  <si>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</si>
  <si>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</si>
  <si>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</si>
  <si>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</si>
  <si>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</si>
  <si>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</si>
  <si>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</si>
  <si>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</si>
  <si>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</si>
  <si>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</si>
  <si>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</si>
  <si>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</si>
  <si>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</si>
  <si>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</si>
  <si>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</si>
  <si>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</si>
  <si>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</si>
  <si>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</si>
  <si>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</si>
  <si>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</si>
  <si>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</si>
  <si>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</si>
  <si>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</si>
  <si>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</si>
  <si>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</si>
  <si>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</si>
  <si>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</si>
  <si>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</si>
  <si>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</si>
  <si>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</si>
  <si>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</si>
  <si>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</si>
  <si>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</si>
  <si>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</si>
  <si>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</si>
  <si>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</si>
  <si>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</si>
  <si>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</si>
  <si>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</si>
  <si>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</si>
  <si>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</si>
  <si>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</si>
  <si>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</si>
  <si>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</si>
  <si>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</si>
  <si>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</si>
  <si>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</si>
  <si>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</si>
  <si>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</si>
  <si>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</si>
  <si>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</si>
  <si>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</si>
  <si>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</si>
  <si>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</si>
  <si>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</si>
  <si>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</si>
  <si>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</si>
  <si>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</si>
  <si>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</si>
  <si>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</si>
  <si>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</si>
  <si>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</si>
  <si>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</si>
  <si>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</si>
  <si>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</si>
  <si>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</si>
  <si>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</si>
  <si>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</si>
  <si>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</si>
  <si>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</si>
  <si>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</si>
  <si>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</si>
  <si>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</si>
  <si>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</si>
  <si>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</si>
  <si>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</si>
  <si>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</si>
  <si>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</si>
  <si>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</si>
  <si>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</si>
  <si>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</si>
  <si>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</si>
  <si>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</si>
  <si>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</si>
  <si>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</si>
  <si>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</si>
  <si>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</si>
  <si>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</si>
  <si>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</si>
  <si>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</si>
  <si>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</si>
  <si>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</si>
  <si>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</si>
  <si>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</si>
  <si>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</si>
  <si>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</si>
  <si>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</si>
  <si>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</si>
  <si>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</si>
  <si>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</si>
  <si>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</si>
  <si>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</si>
  <si>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</si>
  <si>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</si>
  <si>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</si>
  <si>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</si>
  <si>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</si>
  <si>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</si>
  <si>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</si>
  <si>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</si>
  <si>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</si>
  <si>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</si>
  <si>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</si>
  <si>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</si>
  <si>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</si>
  <si>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</si>
  <si>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</si>
  <si>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</si>
  <si>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</si>
  <si>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</si>
  <si>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</si>
  <si>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</si>
  <si>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</si>
  <si>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</si>
  <si>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</si>
  <si>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</si>
  <si>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</si>
  <si>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</si>
  <si>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</si>
  <si>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</si>
  <si>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</si>
  <si>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</si>
  <si>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</si>
  <si>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</si>
  <si>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</si>
  <si>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</si>
  <si>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</si>
  <si>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</si>
  <si>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</si>
  <si>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</si>
  <si>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</si>
  <si>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</si>
  <si>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</si>
  <si>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</si>
  <si>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</si>
  <si>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</si>
  <si>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</si>
  <si>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</si>
  <si>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</si>
  <si>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</si>
  <si>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</si>
  <si>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</si>
  <si>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</si>
  <si>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</si>
  <si>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</si>
  <si>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</si>
  <si>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</si>
  <si>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</si>
  <si>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</si>
  <si>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</si>
  <si>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</si>
  <si>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</si>
  <si>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</si>
  <si>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</si>
  <si>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</si>
  <si>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</si>
  <si>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</si>
  <si>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</si>
  <si>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</si>
  <si>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</si>
  <si>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</si>
  <si>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</si>
  <si>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</si>
  <si>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</si>
  <si>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</si>
  <si>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</si>
  <si>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</si>
  <si>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</si>
  <si>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</si>
  <si>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</si>
  <si>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</si>
  <si>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</si>
  <si>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</si>
  <si>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</si>
  <si>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</si>
  <si>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</si>
  <si>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</si>
  <si>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</si>
  <si>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</si>
  <si>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</si>
  <si>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</si>
  <si>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</si>
  <si>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</si>
  <si>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</si>
  <si>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</si>
  <si>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</si>
  <si>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</si>
  <si>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</si>
  <si>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</si>
  <si>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</si>
  <si>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</si>
  <si>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</si>
  <si>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</si>
  <si>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</si>
  <si>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</si>
  <si>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</si>
  <si>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</si>
  <si>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</si>
  <si>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</si>
  <si>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</si>
  <si>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</si>
  <si>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</si>
  <si>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</si>
  <si>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</si>
  <si>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</si>
  <si>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</si>
  <si>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</si>
  <si>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</si>
  <si>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</si>
  <si>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</si>
  <si>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</si>
  <si>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</si>
  <si>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</si>
  <si>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</si>
  <si>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</si>
  <si>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</si>
  <si>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</si>
  <si>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</si>
  <si>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</si>
  <si>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</si>
  <si>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</si>
  <si>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</si>
  <si>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</si>
  <si>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</si>
  <si>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</si>
  <si>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</si>
  <si>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</si>
  <si>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</si>
  <si>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</si>
  <si>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</si>
  <si>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</si>
  <si>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</si>
  <si>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</si>
  <si>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</si>
  <si>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</si>
  <si>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</si>
  <si>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</si>
  <si>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</si>
  <si>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</si>
  <si>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</si>
  <si>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</si>
  <si>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</si>
  <si>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</si>
  <si>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</si>
  <si>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</si>
  <si>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</si>
  <si>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</si>
  <si>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</si>
  <si>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</si>
  <si>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</si>
  <si>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</si>
  <si>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</si>
  <si>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</si>
  <si>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</si>
  <si>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</si>
  <si>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</si>
  <si>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</si>
  <si>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</si>
  <si>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</si>
  <si>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</si>
  <si>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</si>
  <si>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</si>
  <si>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</si>
  <si>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</si>
  <si>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</si>
  <si>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</si>
  <si>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</si>
  <si>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</si>
  <si>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</si>
  <si>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</si>
  <si>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</si>
  <si>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</si>
  <si>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</si>
  <si>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</si>
  <si>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</si>
  <si>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</si>
  <si>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</si>
  <si>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</si>
  <si>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</si>
  <si>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</si>
  <si>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</si>
  <si>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</si>
  <si>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</si>
  <si>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</si>
  <si>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</si>
  <si>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</si>
  <si>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</si>
  <si>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</si>
  <si>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</si>
  <si>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</si>
  <si>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</si>
  <si>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</si>
  <si>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</si>
  <si>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</si>
  <si>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</si>
  <si>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</si>
  <si>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</si>
  <si>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</si>
  <si>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</si>
  <si>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</si>
  <si>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</si>
  <si>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</si>
  <si>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</si>
  <si>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</si>
  <si>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</si>
  <si>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</si>
  <si>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</si>
  <si>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</si>
  <si>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</si>
  <si>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</si>
  <si>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</si>
  <si>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</si>
  <si>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</si>
  <si>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</si>
  <si>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</si>
  <si>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</si>
  <si>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</si>
  <si>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</si>
  <si>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</si>
  <si>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</si>
  <si>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</si>
  <si>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</si>
  <si>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</si>
  <si>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</si>
  <si>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</si>
  <si>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</si>
  <si>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</si>
  <si>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</si>
  <si>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</si>
  <si>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</si>
  <si>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</si>
  <si>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</si>
  <si>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</si>
  <si>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</si>
  <si>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</si>
  <si>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</si>
  <si>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</si>
  <si>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</si>
  <si>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</si>
  <si>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</si>
  <si>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</si>
  <si>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</si>
  <si>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</si>
  <si>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</si>
  <si>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</si>
  <si>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</si>
  <si>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</si>
  <si>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</si>
  <si>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</si>
  <si>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</si>
  <si>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</si>
  <si>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</si>
  <si>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</si>
  <si>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</si>
  <si>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</si>
  <si>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</si>
  <si>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</si>
  <si>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</si>
  <si>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</si>
  <si>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</si>
  <si>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</si>
  <si>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</si>
  <si>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</si>
  <si>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</si>
  <si>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</si>
  <si>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</si>
  <si>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</si>
  <si>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</si>
  <si>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</si>
  <si>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</si>
  <si>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</si>
  <si>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</si>
  <si>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</si>
  <si>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</si>
  <si>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</si>
  <si>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</si>
  <si>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</si>
  <si>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</si>
  <si>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</si>
  <si>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</si>
  <si>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</si>
  <si>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</si>
  <si>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</si>
  <si>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</si>
  <si>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</si>
  <si>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</si>
  <si>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</si>
  <si>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</si>
  <si>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</si>
  <si>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</si>
  <si>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</si>
  <si>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</si>
  <si>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</si>
  <si>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</si>
  <si>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</si>
  <si>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</si>
  <si>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</si>
  <si>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</si>
  <si>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</si>
  <si>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</si>
  <si>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</si>
  <si>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</si>
  <si>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</si>
  <si>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</si>
  <si>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</si>
  <si>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</si>
  <si>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</si>
  <si>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</si>
  <si>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</si>
  <si>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</si>
  <si>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</si>
  <si>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</si>
  <si>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</si>
  <si>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</si>
  <si>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</si>
  <si>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</si>
  <si>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</si>
  <si>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</si>
  <si>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</si>
  <si>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</si>
  <si>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</si>
  <si>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</si>
  <si>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</si>
  <si>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</si>
  <si>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</si>
  <si>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</si>
  <si>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</si>
  <si>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</si>
  <si>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</si>
  <si>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</si>
  <si>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</si>
  <si>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</si>
  <si>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</si>
  <si>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</si>
  <si>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</si>
  <si>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</si>
  <si>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</si>
  <si>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</si>
  <si>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</si>
  <si>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</si>
  <si>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</si>
  <si>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</si>
  <si>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</si>
  <si>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</si>
  <si>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</si>
  <si>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</si>
  <si>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</si>
  <si>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</si>
  <si>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</si>
  <si>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</si>
  <si>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</si>
  <si>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</si>
  <si>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</si>
  <si>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</si>
  <si>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</si>
  <si>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</si>
  <si>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</si>
  <si>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</si>
  <si>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</si>
  <si>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</si>
  <si>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</si>
  <si>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</si>
  <si>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</si>
  <si>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</si>
  <si>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</si>
  <si>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</si>
  <si>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</si>
  <si>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</si>
  <si>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</si>
  <si>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</si>
  <si>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</si>
  <si>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</si>
  <si>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</si>
  <si>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</si>
  <si>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</si>
  <si>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</si>
  <si>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</si>
  <si>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</si>
  <si>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</si>
  <si>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</si>
  <si>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</si>
  <si>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</si>
  <si>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</si>
  <si>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</si>
  <si>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</si>
  <si>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</si>
  <si>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</si>
  <si>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</si>
  <si>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</si>
  <si>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</si>
  <si>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</si>
  <si>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</si>
  <si>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</si>
  <si>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</si>
  <si>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</si>
  <si>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</si>
  <si>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</si>
  <si>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</si>
  <si>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</si>
  <si>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</si>
  <si>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</si>
  <si>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</si>
  <si>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</si>
  <si>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</si>
  <si>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</si>
  <si>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</si>
  <si>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</si>
  <si>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</si>
  <si>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</si>
  <si>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</si>
  <si>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</si>
  <si>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</si>
  <si>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</si>
  <si>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</si>
  <si>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</si>
  <si>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</si>
  <si>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</si>
  <si>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</si>
  <si>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</si>
  <si>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</si>
  <si>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</si>
  <si>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</si>
  <si>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</si>
  <si>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</si>
  <si>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</si>
  <si>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</si>
  <si>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</si>
  <si>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</si>
  <si>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</si>
  <si>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</si>
  <si>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</si>
  <si>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</si>
  <si>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</si>
  <si>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</si>
  <si>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</si>
  <si>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</si>
  <si>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</si>
  <si>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</si>
  <si>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</si>
  <si>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</si>
  <si>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</si>
  <si>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</si>
  <si>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</si>
  <si>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</si>
  <si>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</si>
  <si>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</si>
  <si>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</si>
  <si>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</si>
  <si>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</si>
  <si>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</si>
  <si>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</si>
  <si>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</si>
  <si>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</si>
  <si>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</si>
  <si>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</si>
  <si>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</si>
  <si>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</si>
  <si>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</si>
  <si>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</si>
  <si>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</si>
  <si>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</si>
  <si>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</si>
  <si>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</si>
  <si>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</si>
  <si>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</si>
  <si>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</si>
  <si>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</si>
  <si>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</si>
  <si>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</si>
  <si>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</si>
  <si>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</si>
  <si>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</si>
  <si>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</si>
  <si>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</si>
  <si>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</si>
  <si>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</si>
  <si>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</si>
  <si>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</si>
  <si>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</si>
  <si>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</si>
  <si>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</si>
  <si>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</si>
  <si>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</si>
  <si>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</si>
  <si>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</si>
  <si>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</si>
  <si>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</si>
  <si>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</si>
  <si>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</si>
  <si>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</si>
  <si>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</si>
  <si>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</si>
  <si>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</si>
  <si>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</si>
  <si>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</si>
  <si>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</si>
  <si>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</si>
  <si>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</si>
  <si>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</si>
  <si>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</si>
  <si>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</si>
  <si>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</si>
  <si>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</si>
  <si>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</si>
  <si>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</si>
  <si>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</si>
  <si>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</si>
  <si>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</si>
  <si>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</si>
  <si>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</si>
  <si>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</si>
  <si>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</si>
  <si>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</si>
  <si>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</si>
  <si>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</si>
  <si>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</si>
  <si>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</si>
  <si>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</si>
  <si>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</si>
  <si>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</si>
  <si>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</si>
  <si>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</si>
  <si>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</si>
  <si>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</si>
  <si>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</si>
  <si>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</si>
  <si>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</si>
  <si>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</si>
  <si>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</si>
  <si>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</si>
  <si>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</si>
  <si>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</si>
  <si>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</si>
  <si>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</si>
  <si>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</si>
  <si>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</si>
  <si>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</si>
  <si>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</si>
  <si>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</si>
  <si>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</si>
  <si>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</si>
  <si>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</si>
  <si>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</si>
  <si>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</si>
  <si>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</si>
  <si>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</si>
  <si>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</si>
  <si>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</si>
  <si>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</si>
  <si>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</si>
  <si>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</si>
  <si>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</si>
  <si>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</si>
  <si>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</si>
  <si>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</si>
  <si>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</si>
  <si>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</si>
  <si>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</si>
  <si>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</si>
  <si>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</si>
  <si>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</si>
  <si>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</si>
  <si>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</si>
  <si>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</si>
  <si>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</si>
  <si>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</si>
  <si>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</si>
  <si>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</si>
  <si>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</si>
  <si>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</si>
  <si>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</si>
  <si>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</si>
  <si>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</si>
  <si>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</si>
  <si>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</si>
  <si>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</si>
  <si>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</si>
  <si>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</si>
  <si>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</si>
  <si>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</si>
  <si>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</si>
  <si>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</si>
  <si>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</si>
  <si>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</si>
  <si>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</si>
  <si>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</si>
  <si>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</si>
  <si>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</si>
  <si>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</si>
  <si>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</si>
  <si>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</si>
  <si>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</si>
  <si>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</si>
  <si>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</si>
  <si>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</si>
  <si>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</si>
  <si>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</si>
  <si>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</si>
  <si>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</si>
  <si>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</si>
  <si>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</si>
  <si>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</si>
  <si>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</si>
  <si>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</si>
  <si>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</si>
  <si>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</si>
  <si>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</si>
  <si>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</si>
  <si>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</si>
  <si>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</si>
  <si>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</si>
  <si>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</si>
  <si>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</si>
  <si>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</si>
  <si>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</si>
  <si>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</si>
  <si>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</si>
  <si>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</si>
  <si>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</si>
  <si>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</si>
  <si>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</si>
  <si>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</si>
  <si>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</si>
  <si>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</si>
  <si>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</si>
  <si>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</si>
  <si>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</si>
  <si>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</si>
  <si>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</si>
  <si>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</si>
  <si>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</si>
  <si>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</si>
  <si>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</si>
  <si>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</si>
  <si>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</si>
  <si>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</si>
  <si>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</si>
  <si>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</si>
  <si>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</si>
  <si>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</si>
  <si>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</si>
  <si>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</si>
  <si>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</si>
  <si>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</si>
  <si>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</si>
  <si>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</si>
  <si>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</si>
  <si>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</si>
  <si>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</si>
  <si>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</si>
  <si>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</si>
  <si>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</si>
  <si>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</si>
  <si>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</si>
  <si>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</si>
  <si>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</si>
  <si>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</si>
  <si>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</si>
  <si>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</si>
  <si>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</si>
  <si>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</si>
  <si>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</si>
  <si>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</si>
  <si>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</si>
  <si>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</si>
  <si>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</si>
  <si>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</si>
  <si>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</si>
  <si>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</si>
  <si>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</si>
  <si>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</si>
  <si>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</si>
  <si>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</si>
  <si>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</si>
  <si>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</si>
  <si>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</si>
  <si>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</si>
  <si>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</si>
  <si>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</si>
  <si>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</si>
  <si>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</si>
  <si>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</si>
  <si>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</si>
  <si>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</si>
  <si>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</si>
  <si>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</si>
  <si>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</si>
  <si>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</si>
  <si>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</si>
  <si>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</si>
  <si>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</si>
  <si>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</si>
  <si>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</si>
  <si>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</si>
  <si>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</si>
  <si>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</si>
  <si>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</si>
  <si>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</si>
  <si>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</si>
  <si>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</si>
  <si>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</si>
  <si>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</si>
  <si>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</si>
  <si>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</si>
  <si>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</si>
  <si>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</si>
  <si>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</si>
  <si>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</si>
  <si>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</si>
  <si>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</si>
  <si>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</si>
  <si>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</si>
  <si>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</si>
  <si>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</si>
  <si>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</si>
  <si>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</si>
  <si>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</si>
  <si>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</si>
  <si>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</si>
  <si>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</si>
  <si>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</si>
  <si>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</si>
  <si>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</si>
  <si>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</si>
  <si>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</si>
  <si>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</si>
  <si>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</si>
  <si>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</si>
  <si>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</si>
  <si>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</si>
  <si>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</si>
  <si>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</si>
  <si>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</si>
  <si>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</si>
  <si>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</si>
  <si>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</si>
  <si>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</si>
  <si>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</si>
  <si>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</si>
  <si>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</si>
  <si>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</si>
  <si>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</si>
  <si>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</si>
  <si>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</si>
  <si>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</si>
  <si>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</si>
  <si>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</si>
  <si>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</si>
  <si>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</si>
  <si>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</si>
  <si>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</si>
  <si>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</si>
  <si>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</si>
  <si>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</si>
  <si>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</si>
  <si>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</si>
  <si>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</si>
  <si>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</si>
  <si>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</si>
  <si>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</si>
  <si>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</si>
  <si>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</si>
  <si>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</si>
  <si>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</si>
  <si>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</si>
  <si>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</si>
  <si>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</si>
  <si>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</si>
  <si>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</si>
  <si>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</si>
  <si>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</si>
  <si>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</si>
  <si>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</si>
  <si>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</si>
  <si>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</si>
  <si>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</si>
  <si>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</si>
  <si>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</si>
  <si>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</si>
  <si>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</si>
  <si>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</si>
  <si>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</si>
  <si>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</si>
  <si>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</si>
  <si>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</si>
  <si>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</si>
  <si>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</si>
  <si>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</si>
  <si>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</si>
  <si>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</si>
  <si>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</si>
  <si>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</si>
  <si>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</si>
  <si>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</si>
  <si>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</si>
  <si>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</si>
  <si>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</si>
  <si>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</si>
  <si>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</si>
  <si>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</si>
  <si>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</si>
  <si>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</si>
  <si>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</si>
  <si>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</si>
  <si>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</si>
  <si>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</si>
  <si>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</si>
  <si>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</si>
  <si>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</si>
  <si>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</si>
  <si>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</si>
  <si>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</si>
  <si>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</si>
  <si>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</si>
  <si>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</si>
  <si>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</si>
  <si>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</si>
  <si>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</si>
  <si>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</si>
  <si>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</si>
  <si>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</si>
  <si>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</si>
  <si>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</si>
  <si>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</si>
  <si>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</si>
  <si>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</si>
  <si>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</si>
  <si>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</si>
  <si>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</si>
  <si>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</si>
  <si>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</si>
  <si>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</si>
  <si>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</si>
  <si>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</si>
  <si>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</si>
  <si>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</si>
  <si>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</si>
  <si>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</si>
  <si>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</si>
  <si>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</si>
  <si>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</si>
  <si>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</si>
  <si>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</si>
  <si>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</si>
  <si>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</si>
  <si>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</si>
  <si>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</si>
  <si>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</si>
  <si>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</si>
  <si>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</si>
  <si>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</si>
  <si>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</si>
  <si>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</si>
  <si>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</si>
  <si>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</si>
  <si>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</si>
  <si>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</si>
  <si>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</si>
  <si>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</si>
  <si>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</si>
  <si>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</si>
  <si>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</si>
  <si>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</si>
  <si>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</si>
  <si>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</si>
  <si>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</si>
  <si>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</si>
  <si>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</si>
  <si>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</si>
  <si>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</si>
  <si>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</si>
  <si>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</si>
  <si>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</si>
  <si>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</si>
  <si>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</si>
  <si>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</si>
  <si>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</si>
  <si>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</si>
  <si>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</si>
  <si>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</si>
  <si>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</si>
  <si>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</si>
  <si>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</si>
  <si>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</si>
  <si>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</si>
  <si>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</si>
  <si>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</si>
  <si>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</si>
  <si>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</si>
  <si>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</si>
  <si>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</si>
  <si>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</si>
  <si>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</si>
  <si>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</si>
  <si>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</si>
  <si>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</si>
  <si>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</si>
  <si>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</si>
  <si>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</si>
  <si>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</si>
  <si>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</si>
  <si>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</si>
  <si>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</si>
  <si>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</si>
  <si>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</si>
  <si>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</si>
  <si>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</si>
  <si>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</si>
  <si>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</si>
  <si>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</si>
  <si>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</si>
  <si>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</si>
  <si>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</si>
  <si>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</si>
  <si>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</si>
  <si>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</si>
  <si>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</si>
  <si>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</si>
  <si>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</si>
  <si>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</si>
  <si>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</si>
  <si>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</si>
  <si>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</si>
  <si>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</si>
  <si>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</si>
  <si>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</si>
  <si>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</si>
  <si>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</si>
  <si>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</si>
  <si>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</si>
  <si>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</si>
  <si>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</si>
  <si>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</si>
  <si>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</si>
  <si>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</si>
  <si>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</si>
  <si>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</si>
  <si>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</si>
  <si>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</si>
  <si>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</si>
  <si>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</si>
  <si>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</si>
  <si>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</si>
  <si>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</si>
  <si>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</si>
  <si>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</si>
  <si>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</si>
  <si>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</si>
  <si>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</si>
  <si>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</si>
  <si>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</si>
  <si>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</si>
  <si>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</si>
  <si>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</si>
  <si>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</si>
  <si>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</si>
  <si>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</si>
  <si>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</si>
  <si>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</si>
  <si>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</si>
  <si>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</si>
  <si>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</si>
  <si>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</si>
  <si>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</si>
  <si>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</si>
  <si>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</si>
  <si>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</si>
  <si>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</si>
  <si>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</si>
  <si>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</si>
  <si>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</si>
  <si>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</si>
  <si>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</si>
  <si>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</si>
  <si>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</si>
  <si>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</si>
  <si>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</si>
  <si>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</si>
  <si>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</si>
  <si>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</si>
  <si>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</si>
  <si>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</si>
  <si>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</si>
  <si>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</si>
  <si>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</si>
  <si>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</si>
  <si>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</si>
  <si>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</si>
  <si>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</si>
  <si>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</si>
  <si>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</si>
  <si>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</si>
  <si>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</si>
  <si>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</si>
  <si>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</si>
  <si>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</si>
  <si>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</si>
  <si>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</si>
  <si>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</si>
  <si>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</si>
  <si>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</si>
  <si>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</si>
  <si>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</si>
  <si>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</si>
  <si>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</si>
  <si>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</si>
  <si>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</si>
  <si>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</si>
  <si>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</si>
  <si>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</si>
  <si>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</si>
  <si>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</si>
  <si>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</si>
  <si>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</si>
  <si>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</si>
  <si>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</si>
  <si>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</si>
  <si>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</si>
  <si>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</si>
  <si>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</si>
  <si>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</si>
  <si>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</si>
  <si>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</si>
  <si>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</si>
  <si>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</si>
  <si>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</si>
  <si>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</si>
  <si>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</si>
  <si>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</si>
  <si>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</si>
  <si>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</si>
  <si>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</si>
  <si>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</si>
  <si>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</si>
  <si>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</si>
  <si>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</si>
  <si>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</si>
  <si>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</si>
  <si>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</si>
  <si>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</si>
  <si>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</si>
  <si>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</si>
  <si>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</si>
  <si>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</si>
  <si>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</si>
  <si>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</si>
  <si>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</si>
  <si>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</si>
  <si>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</si>
  <si>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</si>
  <si>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</si>
  <si>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</si>
  <si>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</si>
  <si>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</si>
  <si>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</si>
  <si>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</si>
  <si>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</si>
  <si>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</si>
  <si>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</si>
  <si>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</si>
  <si>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</si>
  <si>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</si>
  <si>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</si>
  <si>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</si>
  <si>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</si>
  <si>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</si>
  <si>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</si>
  <si>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</si>
  <si>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</si>
  <si>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</si>
  <si>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</si>
  <si>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</si>
  <si>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</si>
  <si>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</si>
  <si>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</si>
  <si>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</si>
  <si>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</si>
  <si>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</si>
  <si>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</si>
  <si>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</si>
  <si>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</si>
  <si>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</si>
  <si>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</si>
  <si>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</si>
  <si>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</si>
  <si>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</si>
  <si>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</si>
  <si>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</si>
  <si>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</si>
  <si>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</si>
  <si>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</si>
  <si>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</si>
  <si>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</si>
  <si>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</si>
  <si>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</si>
  <si>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</si>
  <si>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</si>
  <si>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</si>
  <si>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</si>
  <si>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</si>
  <si>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</si>
  <si>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</si>
  <si>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</si>
  <si>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</si>
  <si>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</si>
  <si>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</si>
  <si>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</si>
  <si>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</si>
  <si>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</si>
  <si>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</si>
  <si>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</si>
  <si>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</si>
  <si>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</si>
  <si>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</si>
  <si>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</si>
  <si>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</si>
  <si>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</si>
  <si>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</si>
  <si>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</si>
  <si>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</si>
  <si>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</si>
  <si>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</si>
  <si>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</si>
  <si>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</si>
  <si>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</si>
  <si>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</si>
  <si>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</si>
  <si>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</si>
  <si>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</si>
  <si>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</si>
  <si>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</si>
  <si>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</si>
  <si>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</si>
  <si>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</si>
  <si>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</si>
  <si>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</si>
  <si>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</si>
  <si>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</si>
  <si>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</si>
  <si>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</si>
  <si>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</si>
  <si>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</si>
  <si>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</si>
  <si>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</si>
  <si>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</si>
  <si>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</si>
  <si>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</si>
  <si>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</si>
  <si>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</si>
  <si>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</si>
  <si>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</si>
  <si>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</si>
  <si>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</si>
  <si>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</si>
  <si>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</si>
  <si>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</si>
  <si>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</si>
  <si>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</si>
  <si>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</si>
  <si>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</si>
  <si>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</si>
  <si>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</si>
  <si>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</si>
  <si>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</si>
  <si>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</si>
  <si>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</si>
  <si>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</si>
  <si>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</si>
  <si>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</si>
  <si>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</si>
  <si>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</si>
  <si>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</si>
  <si>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</si>
  <si>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</si>
  <si>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</si>
  <si>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</si>
  <si>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</si>
  <si>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</si>
  <si>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</si>
  <si>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</si>
  <si>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</si>
  <si>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</si>
  <si>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</si>
  <si>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</si>
  <si>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</si>
  <si>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</si>
  <si>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</si>
  <si>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</si>
  <si>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</si>
  <si>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</si>
  <si>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</si>
  <si>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</si>
  <si>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</si>
  <si>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</si>
  <si>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</si>
  <si>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</si>
  <si>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</si>
  <si>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</si>
  <si>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</si>
  <si>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</si>
  <si>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</si>
  <si>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</si>
  <si>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</si>
  <si>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</si>
  <si>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</si>
  <si>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</si>
  <si>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</si>
  <si>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</si>
  <si>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</si>
  <si>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</si>
  <si>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</si>
  <si>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</si>
  <si>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</si>
  <si>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</si>
  <si>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</si>
  <si>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</si>
  <si>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</si>
  <si>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</si>
  <si>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</si>
  <si>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</si>
  <si>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</si>
  <si>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</si>
  <si>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</si>
  <si>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</si>
  <si>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</si>
  <si>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</si>
  <si>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</si>
  <si>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</si>
  <si>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</si>
  <si>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</si>
  <si>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</si>
  <si>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</si>
  <si>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</si>
  <si>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</si>
  <si>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</si>
  <si>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</si>
  <si>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</si>
  <si>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</si>
  <si>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</si>
  <si>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</si>
  <si>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</si>
  <si>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</si>
  <si>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</si>
  <si>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</si>
  <si>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</si>
  <si>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</si>
  <si>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</si>
  <si>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</si>
  <si>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</si>
  <si>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</si>
  <si>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</si>
  <si>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</si>
  <si>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</si>
  <si>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</si>
  <si>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</si>
  <si>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</si>
  <si>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</si>
  <si>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</si>
  <si>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</si>
  <si>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</si>
  <si>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</si>
  <si>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</si>
  <si>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</si>
  <si>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</si>
  <si>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</si>
  <si>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</si>
  <si>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</si>
  <si>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</si>
  <si>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</si>
  <si>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</si>
  <si>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</si>
  <si>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</si>
  <si>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</si>
  <si>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</si>
  <si>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</si>
  <si>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</si>
  <si>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</si>
  <si>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</si>
  <si>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</si>
  <si>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</si>
  <si>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</si>
  <si>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</si>
  <si>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</si>
  <si>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</si>
  <si>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</si>
  <si>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</si>
  <si>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</si>
  <si>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</si>
  <si>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</si>
  <si>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</si>
  <si>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</si>
  <si>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</si>
  <si>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</si>
  <si>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</si>
  <si>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</si>
  <si>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</si>
  <si>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</si>
  <si>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</si>
  <si>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</si>
  <si>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</si>
  <si>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</si>
  <si>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</si>
  <si>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</si>
  <si>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</si>
  <si>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</si>
  <si>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</si>
  <si>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</si>
  <si>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</si>
  <si>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</si>
  <si>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</si>
  <si>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</si>
  <si>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</si>
  <si>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</si>
  <si>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</si>
  <si>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</si>
  <si>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</si>
  <si>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</si>
  <si>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</si>
  <si>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</si>
  <si>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</si>
  <si>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</si>
  <si>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</si>
  <si>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</si>
  <si>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</si>
  <si>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</si>
  <si>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</si>
  <si>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</si>
  <si>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</si>
  <si>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</si>
  <si>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</si>
  <si>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</si>
  <si>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</si>
  <si>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</si>
  <si>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</si>
  <si>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</si>
  <si>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</si>
  <si>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</si>
  <si>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</si>
  <si>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</si>
  <si>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</si>
  <si>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</si>
  <si>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</si>
  <si>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</si>
  <si>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</si>
  <si>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</si>
  <si>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</si>
  <si>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</si>
  <si>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</si>
  <si>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</si>
  <si>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</si>
  <si>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</si>
  <si>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</si>
  <si>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</si>
  <si>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</si>
  <si>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</si>
  <si>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</si>
  <si>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</si>
  <si>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</si>
  <si>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</si>
  <si>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</si>
  <si>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</si>
  <si>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</si>
  <si>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</si>
  <si>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</si>
  <si>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</si>
  <si>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</si>
  <si>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</si>
  <si>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</si>
  <si>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</si>
  <si>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</si>
  <si>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</si>
  <si>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</si>
  <si>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</si>
  <si>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</si>
  <si>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</si>
  <si>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</si>
  <si>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</si>
  <si>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</si>
  <si>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</si>
  <si>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</si>
  <si>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</si>
  <si>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</si>
  <si>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</si>
  <si>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</si>
  <si>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</si>
  <si>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</si>
  <si>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</si>
  <si>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</si>
  <si>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</si>
  <si>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</si>
  <si>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</si>
  <si>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</si>
  <si>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</si>
  <si>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</si>
  <si>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</si>
  <si>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</si>
  <si>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</si>
  <si>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</si>
  <si>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</si>
  <si>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</si>
  <si>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</si>
  <si>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</si>
  <si>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</si>
  <si>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</si>
  <si>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</si>
  <si>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</si>
  <si>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</si>
  <si>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</si>
  <si>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</si>
  <si>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</si>
  <si>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</si>
  <si>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</si>
  <si>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</si>
  <si>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</si>
  <si>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</si>
  <si>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</si>
  <si>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</si>
  <si>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</si>
  <si>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</si>
  <si>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</si>
  <si>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</si>
  <si>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</si>
  <si>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</si>
  <si>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</si>
  <si>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</si>
  <si>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</si>
  <si>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</si>
  <si>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</si>
  <si>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</si>
  <si>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</si>
  <si>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</si>
  <si>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</si>
  <si>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</si>
  <si>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</si>
  <si>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</si>
  <si>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</si>
  <si>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</si>
  <si>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</si>
  <si>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</si>
  <si>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</si>
  <si>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</si>
  <si>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</si>
  <si>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</si>
  <si>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</si>
  <si>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</si>
  <si>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</si>
  <si>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</si>
  <si>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</si>
  <si>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</si>
  <si>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</si>
  <si>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</si>
  <si>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</si>
  <si>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</si>
  <si>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</si>
  <si>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</si>
  <si>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</si>
  <si>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</si>
  <si>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</si>
  <si>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</si>
  <si>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</si>
  <si>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</si>
  <si>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</si>
  <si>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</si>
  <si>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</si>
  <si>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</si>
  <si>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</si>
  <si>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</si>
  <si>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</si>
  <si>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</si>
  <si>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</si>
  <si>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</si>
  <si>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</si>
  <si>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</si>
  <si>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</si>
  <si>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</si>
  <si>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</si>
  <si>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</si>
  <si>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</si>
  <si>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</si>
  <si>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</si>
  <si>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</si>
  <si>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</si>
  <si>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</si>
  <si>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</si>
  <si>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</si>
  <si>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</si>
  <si>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</si>
  <si>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</si>
  <si>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</si>
  <si>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</si>
  <si>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</si>
  <si>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</si>
  <si>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</si>
  <si>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</si>
  <si>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</si>
  <si>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</si>
  <si>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</si>
  <si>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</si>
  <si>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</si>
  <si>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</si>
  <si>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</si>
  <si>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</si>
  <si>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</si>
  <si>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</si>
  <si>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</si>
  <si>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</si>
  <si>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</si>
  <si>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</si>
  <si>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</si>
  <si>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</si>
  <si>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</si>
  <si>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</si>
  <si>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</si>
  <si>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</si>
  <si>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</si>
  <si>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</si>
  <si>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</si>
  <si>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</si>
  <si>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</si>
  <si>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</si>
  <si>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</si>
  <si>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</si>
  <si>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</si>
  <si>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</si>
  <si>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</si>
  <si>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</si>
  <si>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</si>
  <si>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</si>
  <si>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</si>
  <si>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</si>
  <si>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</si>
  <si>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</si>
  <si>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</si>
  <si>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</si>
  <si>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</si>
  <si>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</si>
  <si>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</si>
  <si>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</si>
  <si>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</si>
  <si>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</si>
  <si>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</si>
  <si>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</si>
  <si>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</si>
  <si>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</si>
  <si>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</si>
  <si>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</si>
  <si>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</si>
  <si>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</si>
  <si>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</si>
  <si>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</si>
  <si>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</si>
  <si>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</si>
  <si>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</si>
  <si>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</si>
  <si>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</si>
  <si>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</si>
  <si>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</si>
  <si>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</si>
  <si>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</si>
  <si>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</si>
  <si>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</si>
  <si>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</si>
  <si>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</si>
  <si>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</si>
  <si>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</si>
  <si>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</si>
  <si>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</si>
  <si>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</si>
  <si>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</si>
  <si>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</si>
  <si>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</si>
  <si>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</si>
  <si>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</si>
  <si>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</si>
  <si>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</si>
  <si>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</si>
  <si>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</si>
  <si>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</si>
  <si>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</si>
  <si>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</si>
  <si>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</si>
  <si>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</si>
  <si>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</si>
  <si>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</si>
  <si>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</si>
  <si>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</si>
  <si>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</si>
  <si>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</si>
  <si>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</si>
  <si>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</si>
  <si>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</si>
  <si>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</si>
  <si>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</si>
  <si>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</si>
  <si>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</si>
  <si>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</si>
  <si>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</si>
  <si>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</si>
  <si>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</si>
  <si>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</si>
  <si>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</si>
  <si>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</si>
  <si>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</si>
  <si>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</si>
  <si>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</si>
  <si>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</si>
  <si>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</si>
  <si>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</si>
  <si>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</si>
  <si>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</si>
  <si>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</si>
  <si>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</si>
  <si>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</si>
  <si>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</si>
  <si>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</si>
  <si>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</si>
  <si>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</si>
  <si>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</si>
  <si>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</si>
  <si>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</si>
  <si>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</si>
  <si>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</si>
  <si>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</si>
  <si>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</si>
  <si>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</si>
  <si>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</si>
  <si>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</si>
  <si>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</si>
  <si>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</si>
  <si>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</si>
  <si>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</si>
  <si>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</si>
  <si>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</si>
  <si>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</si>
  <si>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</si>
  <si>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</si>
  <si>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</si>
  <si>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</si>
  <si>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</si>
  <si>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</si>
  <si>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</si>
  <si>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</si>
  <si>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</si>
  <si>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</si>
  <si>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</si>
  <si>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</si>
  <si>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</si>
  <si>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</si>
  <si>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</si>
  <si>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</si>
  <si>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</si>
  <si>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</si>
  <si>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</si>
  <si>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</si>
  <si>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</si>
  <si>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</si>
  <si>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</si>
  <si>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</si>
  <si>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</si>
  <si>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</si>
  <si>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</si>
  <si>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</si>
  <si>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</si>
  <si>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</si>
  <si>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</si>
  <si>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</si>
  <si>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</si>
  <si>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</si>
  <si>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</si>
  <si>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</si>
  <si>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</si>
  <si>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</si>
  <si>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</si>
  <si>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</si>
  <si>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</si>
  <si>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</si>
  <si>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</si>
  <si>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</si>
  <si>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</si>
  <si>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</si>
  <si>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</si>
  <si>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</si>
  <si>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</si>
  <si>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</si>
  <si>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</si>
  <si>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</si>
  <si>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</si>
  <si>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</si>
  <si>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</si>
  <si>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</si>
  <si>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</si>
  <si>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</si>
  <si>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</si>
  <si>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</si>
  <si>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</si>
  <si>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</si>
  <si>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</si>
  <si>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</si>
  <si>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</si>
  <si>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</si>
  <si>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</si>
  <si>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</si>
  <si>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</si>
  <si>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</si>
  <si>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</si>
  <si>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</si>
  <si>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</si>
  <si>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</si>
  <si>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</si>
  <si>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</si>
  <si>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</si>
  <si>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</si>
  <si>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</si>
  <si>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</si>
  <si>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</si>
  <si>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</si>
  <si>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</si>
  <si>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</si>
  <si>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</si>
  <si>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</si>
  <si>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</si>
  <si>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</si>
  <si>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</si>
  <si>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</si>
  <si>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</si>
  <si>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</si>
  <si>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</si>
  <si>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</si>
  <si>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</si>
  <si>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</si>
  <si>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</si>
  <si>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</si>
  <si>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</si>
  <si>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</si>
  <si>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</si>
  <si>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</si>
  <si>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</si>
  <si>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</si>
  <si>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</si>
  <si>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</si>
  <si>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</si>
  <si>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</si>
  <si>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</si>
  <si>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</si>
  <si>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</si>
  <si>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</si>
  <si>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</si>
  <si>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</si>
  <si>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</si>
  <si>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</si>
  <si>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</si>
  <si>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</si>
  <si>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</si>
  <si>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</si>
  <si>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</si>
  <si>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</si>
  <si>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</si>
  <si>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</si>
  <si>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</si>
  <si>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</si>
  <si>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</si>
  <si>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</si>
  <si>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</si>
  <si>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</si>
  <si>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</si>
  <si>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</si>
  <si>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</si>
  <si>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</si>
  <si>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</si>
  <si>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</si>
  <si>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</si>
  <si>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</si>
  <si>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</si>
  <si>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</si>
  <si>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</si>
  <si>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</si>
  <si>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</si>
  <si>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</si>
  <si>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</si>
  <si>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</si>
  <si>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</si>
  <si>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</si>
  <si>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</si>
  <si>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</si>
  <si>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</si>
  <si>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</si>
  <si>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</si>
  <si>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</si>
  <si>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</si>
  <si>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</si>
  <si>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</si>
  <si>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</si>
  <si>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</si>
  <si>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</si>
  <si>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</si>
  <si>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</si>
  <si>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</si>
  <si>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</si>
  <si>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</si>
  <si>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</si>
  <si>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</si>
  <si>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</si>
  <si>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</si>
  <si>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</si>
  <si>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</si>
  <si>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</si>
  <si>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</si>
  <si>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</si>
  <si>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</si>
  <si>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</si>
  <si>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</si>
  <si>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</si>
  <si>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</si>
  <si>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</si>
  <si>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</si>
  <si>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</si>
  <si>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</si>
  <si>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</si>
  <si>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</si>
  <si>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</si>
  <si>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</si>
  <si>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</si>
  <si>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</si>
  <si>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</si>
  <si>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</si>
  <si>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</si>
  <si>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</si>
  <si>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</si>
  <si>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</si>
  <si>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</si>
  <si>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</si>
  <si>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</si>
  <si>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</si>
  <si>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</si>
  <si>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</si>
  <si>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</si>
  <si>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</si>
  <si>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</si>
  <si>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</si>
  <si>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</si>
  <si>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</si>
  <si>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</si>
  <si>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</si>
  <si>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</si>
  <si>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</si>
  <si>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</si>
  <si>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</si>
  <si>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</si>
  <si>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</si>
  <si>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</si>
  <si>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</si>
  <si>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</si>
  <si>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</si>
  <si>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</si>
  <si>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</si>
  <si>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</si>
  <si>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</si>
  <si>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</si>
  <si>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</si>
  <si>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</si>
  <si>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</si>
  <si>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</si>
  <si>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</si>
  <si>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</si>
  <si>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</si>
  <si>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</si>
  <si>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</si>
  <si>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</si>
  <si>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</si>
  <si>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</si>
  <si>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</si>
  <si>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</si>
  <si>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</si>
  <si>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</si>
  <si>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</si>
  <si>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</si>
  <si>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</si>
  <si>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</si>
  <si>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</si>
  <si>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</si>
  <si>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</si>
  <si>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</si>
  <si>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</si>
  <si>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</si>
  <si>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</si>
  <si>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</si>
  <si>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</si>
  <si>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</si>
  <si>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</si>
  <si>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</si>
  <si>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</si>
  <si>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</si>
  <si>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</si>
  <si>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</si>
  <si>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</si>
  <si>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</si>
  <si>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</si>
  <si>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</si>
  <si>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</si>
  <si>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</si>
  <si>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</si>
  <si>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</si>
  <si>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</si>
  <si>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</si>
  <si>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</si>
  <si>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</si>
  <si>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</si>
  <si>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</si>
  <si>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</si>
  <si>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</si>
  <si>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</si>
  <si>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</si>
  <si>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</si>
  <si>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</si>
  <si>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</si>
  <si>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</si>
  <si>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</si>
  <si>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</si>
  <si>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</si>
  <si>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</si>
  <si>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</si>
  <si>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</si>
  <si>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</si>
  <si>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</si>
  <si>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</si>
  <si>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</si>
  <si>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</si>
  <si>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</si>
  <si>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</si>
  <si>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</si>
  <si>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</si>
  <si>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</si>
  <si>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</si>
  <si>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</si>
  <si>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</si>
  <si>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</si>
  <si>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</si>
  <si>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</si>
  <si>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</si>
  <si>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</si>
  <si>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</si>
  <si>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</si>
  <si>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</si>
  <si>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</si>
  <si>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</si>
  <si>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</si>
  <si>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</si>
  <si>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</si>
  <si>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</si>
  <si>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</si>
  <si>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</si>
  <si>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</si>
  <si>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</si>
  <si>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</si>
  <si>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</si>
  <si>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</si>
  <si>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</si>
  <si>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</si>
  <si>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</si>
  <si>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</si>
  <si>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</si>
  <si>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</si>
  <si>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</si>
  <si>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</si>
  <si>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</si>
  <si>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</si>
  <si>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</si>
  <si>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</si>
  <si>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</si>
  <si>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</si>
  <si>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</si>
  <si>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</si>
  <si>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</si>
  <si>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</si>
  <si>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</si>
  <si>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</si>
  <si>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</si>
  <si>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</si>
  <si>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</si>
  <si>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</si>
  <si>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</si>
  <si>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</si>
  <si>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</si>
  <si>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</si>
  <si>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</si>
  <si>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</si>
  <si>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</si>
  <si>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</si>
  <si>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</si>
  <si>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</si>
  <si>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</si>
  <si>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</si>
  <si>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</si>
  <si>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</si>
  <si>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</si>
  <si>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</si>
  <si>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</si>
  <si>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</si>
  <si>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</si>
  <si>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</si>
  <si>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</si>
  <si>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</si>
  <si>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</si>
  <si>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</si>
  <si>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</si>
  <si>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</si>
  <si>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</si>
  <si>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</si>
  <si>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</si>
  <si>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</si>
  <si>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</si>
  <si>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</si>
  <si>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</si>
  <si>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</si>
  <si>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</si>
  <si>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</si>
  <si>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</si>
  <si>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</si>
  <si>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</si>
  <si>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</si>
  <si>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</si>
  <si>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</si>
  <si>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</si>
  <si>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</si>
  <si>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</si>
  <si>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</si>
  <si>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</si>
  <si>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</si>
  <si>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</si>
  <si>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</si>
  <si>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</si>
  <si>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</si>
  <si>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</si>
  <si>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</si>
  <si>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</si>
  <si>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</si>
  <si>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</si>
  <si>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</si>
  <si>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</si>
  <si>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</si>
  <si>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</si>
  <si>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</si>
  <si>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</si>
  <si>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</si>
  <si>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</si>
  <si>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</si>
  <si>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</si>
  <si>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</si>
  <si>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</si>
  <si>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</si>
  <si>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</si>
  <si>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</si>
  <si>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</si>
  <si>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</si>
  <si>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</si>
  <si>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</si>
  <si>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</si>
  <si>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</si>
  <si>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</si>
  <si>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</si>
  <si>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</si>
  <si>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</si>
  <si>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</si>
  <si>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</si>
  <si>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</si>
  <si>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</si>
  <si>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</si>
  <si>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</si>
  <si>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</si>
  <si>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</si>
  <si>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</si>
  <si>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</si>
  <si>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</si>
  <si>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</si>
  <si>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</si>
  <si>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</si>
  <si>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</si>
  <si>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</si>
  <si>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</si>
  <si>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</si>
  <si>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</si>
  <si>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</si>
  <si>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</si>
  <si>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</si>
  <si>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</si>
  <si>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</si>
  <si>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</si>
  <si>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</si>
  <si>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</si>
  <si>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</si>
  <si>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</si>
  <si>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</si>
  <si>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</si>
  <si>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</si>
  <si>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</si>
  <si>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</si>
  <si>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</si>
  <si>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</si>
  <si>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</si>
  <si>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</si>
  <si>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</si>
  <si>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</si>
  <si>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</si>
  <si>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</si>
  <si>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</si>
  <si>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</si>
  <si>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</si>
  <si>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</si>
  <si>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</si>
  <si>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</si>
  <si>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</si>
  <si>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</si>
  <si>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</si>
  <si>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</si>
  <si>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</si>
  <si>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</si>
  <si>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</si>
  <si>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</si>
  <si>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</si>
  <si>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</si>
  <si>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</si>
  <si>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</si>
  <si>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</si>
  <si>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</si>
  <si>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</si>
  <si>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</si>
  <si>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</si>
  <si>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</si>
  <si>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</si>
  <si>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</si>
  <si>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</si>
  <si>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</si>
  <si>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</si>
  <si>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</si>
  <si>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</si>
  <si>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</si>
  <si>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</si>
  <si>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</si>
  <si>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</si>
  <si>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</si>
  <si>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</si>
  <si>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</si>
  <si>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</si>
  <si>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</si>
  <si>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</si>
  <si>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</si>
  <si>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</si>
  <si>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</si>
  <si>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</si>
  <si>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</si>
  <si>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</si>
  <si>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</si>
  <si>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</si>
  <si>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</si>
  <si>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</si>
  <si>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</si>
  <si>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</si>
  <si>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</si>
  <si>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</si>
  <si>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</si>
  <si>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</si>
  <si>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</si>
  <si>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</si>
  <si>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</si>
  <si>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</si>
  <si>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</si>
  <si>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</si>
  <si>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</si>
  <si>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</si>
  <si>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</si>
  <si>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</si>
  <si>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</si>
  <si>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</si>
  <si>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</si>
  <si>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</si>
  <si>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</si>
  <si>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</si>
  <si>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</si>
  <si>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</si>
  <si>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</si>
  <si>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</si>
  <si>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</si>
  <si>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</si>
  <si>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</si>
  <si>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</si>
  <si>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</si>
  <si>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</si>
  <si>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</si>
  <si>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</si>
  <si>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</si>
  <si>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</si>
  <si>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</si>
  <si>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</si>
  <si>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</si>
  <si>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</si>
  <si>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</si>
  <si>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</si>
  <si>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</si>
  <si>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</si>
  <si>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</si>
  <si>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</si>
  <si>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</si>
  <si>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</si>
  <si>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</si>
  <si>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</si>
  <si>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</si>
  <si>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</si>
  <si>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</si>
  <si>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</si>
  <si>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</si>
  <si>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</si>
  <si>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</si>
  <si>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</si>
  <si>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</si>
  <si>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</si>
  <si>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</si>
  <si>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</si>
  <si>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</si>
  <si>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</si>
  <si>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</si>
  <si>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</si>
  <si>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</si>
  <si>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</si>
  <si>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</si>
  <si>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</si>
  <si>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</si>
  <si>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</si>
  <si>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</si>
  <si>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</si>
  <si>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</si>
  <si>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</si>
  <si>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</si>
  <si>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</si>
  <si>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</si>
  <si>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</si>
  <si>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</si>
  <si>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</si>
  <si>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</si>
  <si>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</si>
  <si>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</si>
  <si>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</si>
  <si>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</si>
  <si>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</si>
  <si>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</si>
  <si>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</si>
  <si>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</si>
  <si>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</si>
  <si>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</si>
  <si>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</si>
  <si>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</si>
  <si>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</si>
  <si>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</si>
  <si>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</si>
  <si>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</si>
  <si>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</si>
  <si>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</si>
  <si>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</si>
  <si>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</si>
  <si>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</si>
  <si>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</si>
  <si>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</si>
  <si>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</si>
  <si>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</si>
  <si>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</si>
  <si>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</si>
  <si>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</si>
  <si>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</si>
  <si>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</si>
  <si>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</si>
  <si>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</si>
  <si>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</si>
  <si>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</si>
  <si>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</si>
  <si>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</si>
  <si>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</si>
  <si>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</si>
  <si>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</si>
  <si>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</si>
  <si>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</si>
  <si>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</si>
  <si>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</si>
  <si>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</si>
  <si>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</si>
  <si>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</si>
  <si>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</si>
  <si>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</si>
  <si>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</si>
  <si>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</si>
  <si>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</si>
  <si>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</si>
  <si>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</si>
  <si>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</si>
  <si>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</si>
  <si>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</si>
  <si>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</si>
  <si>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</si>
  <si>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</si>
  <si>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</si>
  <si>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</si>
  <si>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</si>
  <si>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</si>
  <si>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</si>
  <si>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</si>
  <si>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</si>
  <si>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</si>
  <si>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</si>
  <si>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</si>
  <si>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</si>
  <si>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</si>
  <si>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</si>
  <si>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</si>
  <si>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</si>
  <si>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</si>
  <si>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</si>
  <si>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</si>
  <si>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</si>
  <si>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</si>
  <si>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</si>
  <si>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</si>
  <si>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</si>
  <si>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</si>
  <si>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</si>
  <si>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</si>
  <si>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</si>
  <si>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</si>
  <si>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</si>
  <si>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</si>
  <si>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</si>
  <si>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</si>
  <si>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</si>
  <si>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</si>
  <si>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</si>
  <si>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</si>
  <si>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</si>
  <si>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</si>
  <si>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</si>
  <si>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</si>
  <si>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</si>
  <si>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</si>
  <si>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</si>
  <si>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</si>
  <si>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</si>
  <si>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</si>
  <si>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</si>
  <si>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</si>
  <si>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</si>
  <si>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</si>
  <si>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</si>
  <si>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</si>
  <si>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</si>
  <si>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</si>
  <si>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</si>
  <si>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</si>
  <si>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</si>
  <si>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</si>
  <si>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</si>
  <si>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</si>
  <si>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</si>
  <si>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</si>
  <si>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</si>
  <si>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</si>
  <si>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</si>
  <si>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</si>
  <si>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</si>
  <si>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</si>
  <si>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</si>
  <si>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</si>
  <si>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</si>
  <si>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</si>
  <si>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</si>
  <si>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</si>
  <si>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</si>
  <si>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</si>
  <si>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</si>
  <si>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</si>
  <si>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</si>
  <si>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</si>
  <si>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</si>
  <si>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</si>
  <si>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</si>
  <si>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</si>
  <si>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</si>
  <si>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</si>
  <si>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</si>
  <si>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</si>
  <si>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</si>
  <si>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</si>
  <si>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</si>
  <si>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</si>
  <si>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</si>
  <si>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</si>
  <si>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</si>
  <si>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</si>
  <si>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</si>
  <si>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</si>
  <si>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</si>
  <si>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</si>
  <si>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</si>
  <si>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</si>
  <si>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</si>
  <si>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</si>
  <si>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</si>
  <si>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</si>
  <si>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</si>
  <si>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</si>
  <si>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</si>
  <si>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</si>
  <si>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</si>
  <si>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</si>
  <si>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</si>
  <si>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</si>
  <si>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</si>
  <si>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</si>
  <si>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</si>
  <si>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</si>
  <si>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</si>
  <si>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</si>
  <si>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</si>
  <si>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</si>
  <si>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</si>
  <si>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</si>
  <si>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</si>
  <si>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</si>
  <si>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</si>
  <si>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</si>
  <si>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</si>
  <si>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</si>
  <si>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</si>
  <si>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</si>
  <si>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</si>
  <si>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</si>
  <si>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</si>
  <si>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</si>
  <si>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</si>
  <si>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</si>
  <si>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</si>
  <si>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</si>
  <si>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</si>
  <si>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</si>
  <si>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</si>
  <si>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</si>
  <si>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</si>
  <si>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</si>
  <si>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</si>
  <si>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</si>
  <si>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</si>
  <si>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</si>
  <si>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</si>
  <si>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</si>
  <si>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</si>
  <si>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</si>
  <si>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</si>
  <si>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</si>
  <si>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</si>
  <si>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</si>
  <si>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</si>
  <si>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</si>
  <si>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</si>
  <si>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</si>
  <si>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</si>
  <si>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</si>
  <si>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</si>
  <si>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</si>
  <si>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</si>
  <si>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</si>
  <si>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</si>
  <si>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</si>
  <si>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</si>
  <si>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</si>
  <si>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</si>
  <si>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</si>
  <si>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</si>
  <si>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</si>
  <si>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</si>
  <si>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</si>
  <si>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</si>
  <si>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</si>
  <si>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</si>
  <si>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</si>
  <si>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</si>
  <si>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</si>
  <si>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</si>
  <si>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</si>
  <si>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</si>
  <si>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</si>
  <si>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</si>
  <si>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</si>
  <si>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</si>
  <si>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</si>
  <si>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</si>
  <si>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</si>
  <si>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</si>
  <si>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</si>
  <si>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</si>
  <si>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</si>
  <si>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</si>
  <si>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</si>
  <si>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</si>
  <si>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</si>
  <si>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</si>
  <si>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</si>
  <si>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</si>
  <si>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</si>
  <si>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</si>
  <si>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</si>
  <si>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</si>
  <si>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</si>
  <si>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</si>
  <si>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</si>
  <si>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</si>
  <si>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</si>
  <si>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</si>
  <si>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</si>
  <si>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</si>
  <si>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</si>
  <si>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</si>
  <si>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</si>
  <si>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</si>
  <si>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</si>
  <si>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</si>
  <si>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</si>
  <si>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</si>
  <si>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</si>
  <si>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</si>
  <si>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</si>
  <si>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</si>
  <si>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</si>
  <si>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</si>
  <si>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</si>
  <si>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</si>
  <si>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</si>
  <si>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</si>
  <si>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</si>
  <si>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</si>
  <si>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</si>
  <si>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</si>
  <si>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</si>
  <si>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</si>
  <si>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</si>
  <si>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</si>
  <si>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</si>
  <si>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</si>
  <si>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</si>
  <si>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</si>
  <si>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</si>
  <si>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</si>
  <si>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</si>
  <si>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</si>
  <si>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</si>
  <si>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</si>
  <si>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</si>
  <si>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</si>
  <si>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</si>
  <si>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</si>
  <si>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</si>
  <si>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</si>
  <si>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</si>
  <si>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</si>
  <si>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</si>
  <si>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</si>
  <si>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</si>
  <si>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</si>
  <si>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</si>
  <si>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</si>
  <si>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</si>
  <si>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</si>
  <si>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</si>
  <si>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</si>
  <si>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</si>
  <si>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</si>
  <si>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</si>
  <si>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</si>
  <si>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</si>
  <si>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</si>
  <si>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</si>
  <si>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</si>
  <si>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</si>
  <si>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</si>
  <si>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</si>
  <si>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</si>
  <si>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</si>
  <si>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</si>
  <si>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</si>
  <si>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</si>
  <si>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</si>
  <si>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</si>
  <si>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</si>
  <si>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</si>
  <si>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</si>
  <si>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</si>
  <si>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</si>
  <si>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</si>
  <si>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</si>
  <si>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</si>
  <si>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</si>
  <si>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</si>
  <si>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</si>
  <si>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</si>
  <si>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</si>
  <si>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</si>
  <si>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</si>
  <si>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</si>
  <si>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</si>
  <si>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</si>
  <si>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</si>
  <si>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</si>
  <si>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</si>
  <si>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</si>
  <si>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</si>
  <si>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</si>
  <si>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</si>
  <si>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</si>
  <si>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</si>
  <si>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</si>
  <si>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</si>
  <si>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</si>
  <si>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</si>
  <si>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</si>
  <si>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</si>
  <si>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</si>
  <si>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</si>
  <si>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</si>
  <si>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</si>
  <si>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</si>
  <si>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</si>
  <si>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</si>
  <si>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</si>
  <si>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</si>
  <si>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</si>
  <si>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</si>
  <si>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</si>
  <si>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</si>
  <si>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</si>
  <si>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</si>
  <si>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</si>
  <si>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</si>
  <si>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</si>
  <si>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</si>
  <si>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</si>
  <si>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</si>
  <si>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</si>
  <si>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</si>
  <si>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</si>
  <si>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</si>
  <si>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</si>
  <si>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</si>
  <si>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</si>
  <si>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</si>
  <si>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</si>
  <si>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</si>
  <si>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</si>
  <si>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</si>
  <si>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</si>
  <si>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</si>
  <si>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</si>
  <si>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</si>
  <si>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</si>
  <si>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</si>
  <si>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</si>
  <si>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</si>
  <si>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</si>
  <si>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</si>
  <si>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</si>
  <si>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</si>
  <si>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</si>
  <si>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</si>
  <si>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</si>
  <si>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</si>
  <si>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</si>
  <si>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</si>
  <si>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</si>
  <si>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</si>
  <si>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</si>
  <si>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</si>
  <si>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</si>
  <si>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</si>
  <si>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</si>
  <si>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</si>
  <si>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</si>
  <si>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</si>
  <si>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</si>
  <si>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</si>
  <si>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</si>
  <si>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</si>
  <si>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</si>
  <si>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</si>
  <si>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</si>
  <si>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</si>
  <si>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</si>
  <si>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</si>
  <si>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</si>
  <si>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</si>
  <si>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</si>
  <si>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</si>
  <si>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</si>
  <si>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</si>
  <si>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</si>
  <si>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</si>
  <si>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</si>
  <si>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</si>
  <si>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</si>
  <si>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</si>
  <si>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</si>
  <si>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</si>
  <si>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</si>
  <si>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</si>
  <si>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</si>
  <si>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</si>
  <si>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</si>
  <si>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</si>
  <si>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</si>
  <si>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</si>
  <si>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</si>
  <si>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</si>
  <si>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</si>
  <si>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</si>
  <si>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</si>
  <si>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</si>
  <si>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</si>
  <si>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</si>
  <si>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</si>
  <si>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</si>
  <si>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</si>
  <si>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</si>
  <si>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</si>
  <si>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</si>
  <si>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</si>
  <si>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</si>
  <si>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</si>
  <si>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</si>
  <si>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</si>
  <si>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</si>
  <si>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</si>
  <si>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</si>
  <si>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</si>
  <si>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</si>
  <si>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</si>
  <si>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</si>
  <si>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</si>
  <si>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</si>
  <si>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</si>
  <si>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</si>
  <si>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</si>
  <si>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</si>
  <si>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</si>
  <si>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</si>
  <si>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</si>
  <si>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</si>
  <si>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</si>
  <si>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</si>
  <si>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</si>
  <si>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</si>
  <si>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</si>
  <si>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</si>
  <si>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</si>
  <si>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</si>
  <si>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</si>
  <si>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</si>
  <si>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</si>
  <si>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</si>
  <si>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</si>
  <si>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</si>
  <si>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</si>
  <si>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</si>
  <si>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</si>
  <si>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</si>
  <si>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</si>
  <si>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</si>
  <si>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</si>
  <si>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</si>
  <si>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</si>
  <si>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</si>
  <si>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</si>
  <si>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</si>
  <si>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</si>
  <si>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</si>
  <si>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</si>
  <si>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</si>
  <si>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</si>
  <si>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</si>
  <si>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</si>
  <si>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</si>
  <si>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</si>
  <si>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</si>
  <si>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</si>
  <si>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</si>
  <si>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</si>
  <si>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</si>
  <si>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</si>
  <si>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</si>
  <si>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</si>
  <si>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</si>
  <si>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</si>
  <si>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</si>
  <si>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</si>
  <si>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</si>
  <si>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</si>
  <si>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</si>
  <si>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</si>
  <si>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</si>
  <si>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</si>
  <si>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</si>
  <si>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</si>
  <si>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</si>
  <si>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</si>
  <si>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</si>
  <si>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</si>
  <si>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</si>
  <si>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</si>
  <si>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</si>
  <si>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</si>
  <si>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</si>
  <si>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</si>
  <si>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</si>
  <si>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</si>
  <si>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</si>
  <si>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</si>
  <si>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</si>
  <si>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</si>
  <si>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</si>
  <si>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</si>
  <si>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</si>
  <si>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</si>
  <si>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</si>
  <si>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</si>
  <si>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</si>
  <si>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</si>
  <si>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</si>
  <si>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</si>
  <si>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</si>
  <si>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</si>
  <si>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</si>
  <si>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</si>
  <si>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</si>
  <si>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</si>
  <si>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</si>
  <si>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</si>
  <si>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</si>
  <si>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</si>
  <si>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</si>
  <si>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</si>
  <si>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</si>
  <si>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</si>
  <si>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</si>
  <si>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</si>
  <si>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</si>
  <si>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</si>
  <si>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</si>
  <si>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</si>
  <si>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</si>
  <si>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</si>
  <si>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</si>
  <si>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</si>
  <si>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</si>
  <si>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</si>
  <si>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</si>
  <si>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</si>
  <si>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</si>
  <si>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</si>
  <si>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</si>
  <si>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</si>
  <si>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</si>
  <si>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</si>
  <si>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</si>
  <si>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</si>
  <si>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</si>
  <si>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</si>
  <si>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</si>
  <si>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</si>
  <si>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</si>
  <si>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</si>
  <si>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</si>
  <si>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</si>
  <si>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</si>
  <si>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</si>
  <si>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</si>
  <si>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</si>
  <si>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</si>
  <si>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</si>
  <si>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</si>
  <si>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</si>
  <si>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</si>
  <si>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</si>
  <si>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</si>
  <si>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</si>
  <si>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</si>
  <si>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</si>
  <si>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</si>
  <si>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</si>
  <si>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</si>
  <si>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</si>
  <si>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</si>
  <si>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</si>
  <si>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</si>
  <si>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</si>
  <si>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</si>
  <si>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</si>
  <si>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</si>
  <si>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</si>
  <si>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</si>
  <si>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</si>
  <si>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</si>
  <si>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</si>
  <si>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</si>
  <si>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</si>
  <si>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</si>
  <si>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</si>
  <si>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</si>
  <si>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</si>
  <si>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</si>
  <si>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</si>
  <si>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</si>
  <si>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</si>
  <si>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</si>
  <si>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</si>
  <si>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</si>
  <si>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</si>
  <si>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</si>
  <si>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</si>
  <si>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</si>
  <si>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</si>
  <si>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</si>
  <si>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</si>
  <si>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</si>
  <si>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</si>
  <si>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</si>
  <si>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</si>
  <si>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</si>
  <si>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</si>
  <si>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</si>
  <si>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</si>
  <si>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</si>
  <si>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</si>
  <si>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</si>
  <si>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</si>
  <si>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</si>
  <si>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</si>
  <si>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</si>
  <si>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</si>
  <si>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</si>
  <si>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</si>
  <si>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</si>
  <si>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</si>
  <si>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</si>
  <si>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</si>
  <si>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</si>
  <si>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</si>
  <si>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</si>
  <si>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</si>
  <si>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</si>
  <si>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</si>
  <si>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</si>
  <si>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</si>
  <si>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</si>
  <si>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</si>
  <si>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</si>
  <si>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</si>
  <si>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</si>
  <si>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</si>
  <si>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</si>
  <si>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</si>
  <si>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</si>
  <si>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</si>
  <si>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</si>
  <si>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</si>
  <si>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</si>
  <si>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</si>
  <si>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</si>
  <si>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</si>
  <si>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</si>
  <si>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</si>
  <si>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</si>
  <si>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</si>
  <si>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</si>
  <si>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</si>
  <si>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</si>
  <si>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</si>
  <si>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</si>
  <si>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</si>
  <si>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</si>
  <si>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</si>
  <si>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</si>
  <si>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</si>
  <si>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</si>
  <si>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</si>
  <si>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</si>
  <si>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</si>
  <si>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</si>
  <si>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</si>
  <si>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</si>
  <si>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</si>
  <si>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</si>
  <si>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</si>
  <si>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</si>
  <si>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</si>
  <si>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</si>
  <si>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</si>
  <si>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</si>
  <si>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</si>
  <si>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</si>
  <si>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</si>
  <si>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</si>
  <si>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</si>
  <si>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</si>
  <si>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</si>
  <si>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</si>
  <si>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</si>
  <si>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</si>
  <si>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</si>
  <si>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</si>
  <si>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</si>
  <si>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</si>
  <si>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</si>
  <si>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</si>
  <si>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</si>
  <si>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</si>
  <si>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</si>
  <si>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</si>
  <si>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</si>
  <si>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</si>
  <si>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</si>
  <si>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</si>
  <si>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</si>
  <si>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</si>
  <si>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</si>
  <si>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</si>
  <si>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</si>
  <si>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</si>
  <si>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</si>
  <si>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</si>
  <si>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</si>
  <si>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</si>
  <si>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</si>
  <si>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</si>
  <si>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</si>
  <si>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</si>
  <si>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</si>
  <si>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</si>
  <si>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</si>
  <si>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</si>
  <si>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</si>
  <si>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</si>
  <si>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</si>
  <si>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</si>
  <si>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</si>
  <si>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</si>
  <si>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</si>
  <si>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</si>
  <si>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</si>
  <si>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</si>
  <si>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</si>
  <si>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</si>
  <si>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</si>
  <si>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</si>
  <si>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</si>
  <si>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</si>
  <si>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</si>
  <si>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</si>
  <si>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</si>
  <si>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</si>
  <si>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</si>
  <si>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</si>
  <si>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</si>
  <si>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</si>
  <si>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</si>
  <si>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</si>
  <si>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</si>
  <si>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</si>
  <si>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</si>
  <si>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</si>
  <si>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</si>
  <si>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</si>
  <si>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</si>
  <si>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</si>
  <si>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</si>
  <si>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</si>
  <si>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</si>
  <si>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</si>
  <si>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</si>
  <si>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</si>
  <si>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</si>
  <si>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</si>
  <si>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</si>
  <si>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</si>
  <si>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</si>
  <si>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</si>
  <si>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</si>
  <si>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</si>
  <si>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</si>
  <si>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</si>
  <si>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</si>
  <si>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</si>
  <si>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</si>
  <si>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</si>
  <si>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</si>
  <si>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</si>
  <si>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</si>
  <si>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</si>
  <si>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</si>
  <si>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</si>
  <si>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</si>
  <si>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</si>
  <si>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</si>
  <si>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</si>
  <si>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</si>
  <si>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</si>
  <si>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</si>
  <si>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</si>
  <si>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</si>
  <si>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</si>
  <si>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</si>
  <si>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</si>
  <si>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</si>
  <si>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</si>
  <si>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</si>
  <si>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</si>
  <si>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</si>
  <si>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</si>
  <si>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</si>
  <si>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</si>
  <si>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</si>
  <si>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</si>
  <si>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</si>
  <si>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</si>
  <si>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</si>
  <si>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</si>
  <si>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</si>
  <si>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</si>
  <si>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</si>
  <si>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</si>
  <si>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</si>
  <si>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</si>
  <si>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</si>
  <si>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</si>
  <si>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</si>
  <si>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</si>
  <si>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</si>
  <si>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</si>
  <si>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</si>
  <si>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</si>
  <si>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</si>
  <si>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</si>
  <si>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</si>
  <si>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</si>
  <si>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</si>
  <si>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</si>
  <si>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</si>
  <si>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</si>
  <si>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</si>
  <si>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</si>
  <si>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</si>
  <si>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</si>
  <si>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</si>
  <si>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</si>
  <si>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</si>
  <si>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</si>
  <si>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</si>
  <si>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</si>
  <si>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</si>
  <si>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</si>
  <si>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</si>
  <si>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</si>
  <si>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</si>
  <si>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</si>
  <si>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</si>
  <si>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</si>
  <si>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</si>
  <si>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</si>
  <si>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</si>
  <si>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</si>
  <si>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</si>
  <si>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</si>
  <si>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</si>
  <si>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</si>
  <si>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</si>
  <si>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</si>
  <si>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</si>
  <si>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</si>
  <si>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</si>
  <si>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</si>
  <si>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</si>
  <si>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</si>
  <si>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</si>
  <si>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</si>
  <si>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</si>
  <si>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</si>
  <si>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</si>
  <si>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</si>
  <si>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</si>
  <si>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</si>
  <si>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</si>
  <si>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</si>
  <si>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</si>
  <si>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</si>
  <si>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</si>
  <si>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</si>
  <si>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</si>
  <si>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</si>
  <si>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</si>
  <si>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</si>
  <si>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</si>
  <si>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</si>
  <si>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</si>
  <si>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</si>
  <si>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</si>
  <si>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</si>
  <si>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</si>
  <si>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</si>
  <si>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</si>
  <si>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</si>
  <si>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</si>
  <si>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</si>
  <si>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</si>
  <si>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</si>
  <si>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</si>
  <si>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</si>
  <si>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</si>
  <si>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</si>
  <si>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</si>
  <si>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</si>
  <si>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</si>
  <si>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</si>
  <si>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</si>
  <si>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</si>
  <si>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</si>
  <si>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</si>
  <si>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</si>
  <si>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</si>
  <si>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</si>
  <si>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</si>
  <si>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</si>
  <si>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</si>
  <si>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</si>
  <si>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</si>
  <si>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</si>
  <si>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</si>
  <si>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</si>
  <si>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</si>
  <si>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</si>
  <si>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</si>
  <si>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</si>
  <si>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</si>
  <si>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</si>
  <si>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</si>
  <si>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</si>
  <si>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</si>
  <si>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</si>
  <si>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</si>
  <si>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</si>
  <si>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</si>
  <si>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</si>
  <si>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</si>
  <si>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</si>
  <si>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</si>
  <si>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</si>
  <si>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</si>
  <si>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</si>
  <si>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</si>
  <si>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</si>
  <si>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</si>
  <si>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</si>
  <si>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</si>
  <si>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</si>
  <si>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</si>
  <si>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</si>
  <si>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</si>
  <si>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</si>
  <si>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</si>
  <si>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</si>
  <si>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</si>
  <si>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</si>
  <si>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</si>
  <si>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</si>
  <si>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</si>
  <si>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</si>
  <si>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</si>
  <si>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</si>
  <si>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</si>
  <si>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</si>
  <si>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</si>
  <si>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</si>
  <si>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</si>
  <si>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</si>
  <si>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</si>
  <si>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</si>
  <si>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</si>
  <si>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</si>
  <si>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</si>
  <si>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</si>
  <si>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</si>
  <si>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</si>
  <si>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</si>
  <si>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</si>
  <si>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</si>
  <si>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</si>
  <si>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</si>
  <si>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</si>
  <si>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</si>
  <si>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</si>
  <si>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</si>
  <si>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</si>
  <si>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</si>
  <si>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</si>
  <si>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</si>
  <si>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</si>
  <si>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</si>
  <si>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</si>
  <si>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</si>
  <si>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</si>
  <si>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</si>
  <si>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</si>
  <si>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</si>
  <si>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</si>
  <si>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</si>
  <si>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</si>
  <si>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</si>
  <si>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</si>
  <si>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</si>
  <si>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</si>
  <si>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</si>
  <si>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</si>
  <si>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</si>
  <si>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</si>
  <si>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</si>
  <si>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</si>
  <si>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</si>
  <si>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</si>
  <si>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</si>
  <si>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</si>
  <si>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</si>
  <si>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</si>
  <si>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</si>
  <si>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</si>
  <si>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</si>
  <si>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</si>
  <si>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</si>
  <si>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</si>
  <si>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</si>
  <si>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</si>
  <si>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</si>
  <si>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</si>
  <si>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</si>
  <si>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</si>
  <si>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</si>
  <si>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</si>
  <si>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</si>
  <si>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</si>
  <si>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</si>
  <si>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</si>
  <si>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</si>
  <si>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</si>
  <si>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</si>
  <si>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</si>
  <si>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</si>
  <si>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</si>
  <si>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</si>
  <si>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</si>
  <si>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</si>
  <si>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</si>
  <si>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</si>
  <si>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</si>
  <si>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</si>
  <si>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</si>
  <si>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</si>
  <si>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</si>
  <si>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</si>
  <si>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</si>
  <si>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</si>
  <si>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</si>
  <si>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</si>
  <si>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</si>
  <si>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</si>
  <si>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</si>
  <si>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</si>
  <si>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</si>
  <si>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</si>
  <si>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</si>
  <si>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</si>
  <si>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</si>
  <si>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</si>
  <si>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</si>
  <si>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</si>
  <si>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</si>
  <si>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</si>
  <si>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</si>
  <si>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</si>
  <si>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</si>
  <si>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</si>
  <si>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</si>
  <si>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</si>
  <si>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</si>
  <si>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</si>
  <si>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</si>
  <si>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</si>
  <si>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</si>
  <si>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</si>
  <si>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</si>
  <si>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</si>
  <si>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</si>
  <si>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</si>
  <si>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</si>
  <si>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</si>
  <si>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</si>
  <si>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</si>
  <si>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</si>
  <si>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</si>
  <si>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</si>
  <si>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</si>
  <si>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</si>
  <si>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</si>
  <si>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</si>
  <si>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</si>
  <si>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</si>
  <si>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</si>
  <si>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</si>
  <si>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</si>
  <si>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</si>
  <si>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</si>
  <si>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</si>
  <si>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</si>
  <si>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</si>
  <si>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</si>
  <si>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</si>
  <si>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</si>
  <si>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</si>
  <si>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</si>
  <si>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</si>
  <si>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</si>
  <si>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</si>
  <si>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</si>
  <si>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</si>
  <si>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</si>
  <si>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</si>
  <si>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</si>
  <si>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</si>
  <si>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</si>
  <si>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</si>
  <si>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</si>
  <si>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</si>
  <si>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</si>
  <si>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</si>
  <si>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</si>
  <si>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</si>
  <si>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</si>
  <si>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</si>
  <si>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</si>
  <si>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</si>
  <si>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</si>
  <si>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</si>
  <si>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</si>
  <si>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</si>
  <si>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</si>
  <si>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</si>
  <si>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</si>
  <si>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</si>
  <si>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</si>
  <si>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</si>
  <si>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</si>
  <si>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</si>
  <si>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</si>
  <si>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</si>
  <si>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</si>
  <si>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</si>
  <si>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</si>
  <si>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</si>
  <si>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</si>
  <si>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</si>
  <si>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</si>
  <si>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</si>
  <si>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</si>
  <si>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</si>
  <si>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</si>
  <si>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</si>
  <si>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</si>
  <si>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</si>
  <si>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</si>
  <si>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</si>
  <si>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</si>
  <si>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</si>
  <si>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</si>
  <si>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</si>
  <si>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</si>
  <si>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</si>
  <si>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</si>
  <si>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</si>
  <si>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</si>
  <si>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</si>
  <si>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</si>
  <si>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</si>
  <si>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</si>
  <si>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</si>
  <si>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</si>
  <si>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</si>
  <si>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</si>
  <si>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</si>
  <si>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</si>
  <si>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</si>
  <si>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</si>
  <si>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</si>
  <si>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</si>
  <si>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</si>
  <si>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</si>
  <si>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</si>
  <si>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</si>
  <si>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</si>
  <si>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</si>
  <si>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</si>
  <si>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</si>
  <si>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</si>
  <si>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</si>
  <si>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</si>
  <si>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</si>
  <si>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</si>
  <si>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</si>
  <si>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</si>
  <si>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</si>
  <si>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</si>
  <si>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</si>
  <si>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</si>
  <si>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</si>
  <si>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</si>
  <si>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</si>
  <si>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</si>
  <si>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</si>
  <si>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</si>
  <si>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</si>
  <si>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</si>
  <si>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</si>
  <si>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</si>
  <si>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</si>
  <si>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</si>
  <si>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</si>
  <si>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</si>
  <si>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</si>
  <si>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</si>
  <si>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</si>
  <si>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</si>
  <si>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</si>
  <si>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</si>
  <si>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</si>
  <si>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</si>
  <si>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</si>
  <si>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</si>
  <si>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</si>
  <si>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</si>
  <si>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</si>
  <si>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</si>
  <si>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</si>
  <si>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</si>
  <si>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</si>
  <si>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</si>
  <si>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</si>
  <si>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</si>
  <si>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</si>
  <si>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</si>
  <si>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</si>
  <si>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</si>
  <si>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</si>
  <si>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</si>
  <si>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</si>
  <si>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</si>
  <si>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</si>
  <si>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</si>
  <si>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</si>
  <si>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</si>
  <si>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</si>
  <si>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</si>
  <si>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</si>
  <si>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</si>
  <si>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</si>
  <si>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</si>
  <si>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</si>
  <si>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</si>
  <si>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</si>
  <si>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</si>
  <si>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</si>
  <si>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</si>
  <si>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</si>
  <si>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</si>
  <si>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</si>
  <si>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</si>
  <si>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</si>
  <si>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</si>
  <si>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</si>
  <si>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</si>
  <si>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</si>
  <si>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</si>
  <si>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</si>
  <si>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</si>
  <si>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</si>
  <si>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</si>
  <si>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</si>
  <si>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</si>
  <si>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</si>
  <si>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</si>
  <si>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</si>
  <si>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</si>
  <si>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</si>
  <si>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</si>
  <si>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</si>
  <si>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</si>
  <si>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</si>
  <si>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</si>
  <si>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</si>
  <si>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</si>
  <si>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</si>
  <si>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</si>
  <si>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</si>
  <si>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</si>
  <si>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</si>
  <si>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</si>
  <si>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</si>
  <si>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</si>
  <si>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</si>
  <si>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</si>
  <si>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</si>
  <si>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</si>
  <si>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</si>
  <si>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</si>
  <si>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</si>
  <si>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</si>
  <si>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</si>
  <si>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</si>
  <si>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</si>
  <si>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</si>
  <si>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</si>
  <si>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</si>
  <si>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</si>
  <si>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</si>
  <si>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</si>
  <si>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</si>
  <si>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</si>
  <si>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</si>
  <si>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</si>
  <si>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</si>
  <si>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</si>
  <si>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</si>
  <si>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</si>
  <si>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</si>
  <si>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</si>
  <si>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</si>
  <si>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</si>
  <si>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</si>
  <si>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</si>
  <si>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</si>
  <si>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</si>
  <si>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</si>
  <si>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</si>
  <si>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</si>
  <si>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</si>
  <si>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</si>
  <si>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</si>
  <si>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</si>
  <si>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</si>
  <si>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</si>
  <si>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</si>
  <si>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</si>
  <si>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</si>
  <si>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</si>
  <si>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</si>
  <si>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</si>
  <si>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</si>
  <si>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</si>
  <si>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</si>
  <si>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</si>
  <si>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</si>
  <si>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</si>
  <si>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</si>
  <si>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</si>
  <si>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</si>
  <si>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</si>
  <si>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</si>
  <si>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</si>
  <si>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</si>
  <si>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</si>
  <si>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</si>
  <si>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</si>
  <si>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</si>
  <si>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</si>
  <si>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</si>
  <si>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</si>
  <si>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</si>
  <si>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</si>
  <si>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</si>
  <si>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</si>
  <si>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</si>
  <si>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</si>
  <si>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</si>
  <si>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</si>
  <si>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</si>
  <si>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</si>
  <si>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</si>
  <si>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</si>
  <si>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</si>
  <si>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</si>
  <si>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</si>
  <si>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</si>
  <si>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</si>
  <si>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</si>
  <si>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</si>
  <si>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</si>
  <si>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</si>
  <si>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</si>
  <si>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</si>
  <si>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</si>
  <si>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</si>
  <si>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</si>
  <si>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</si>
  <si>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</si>
  <si>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</si>
  <si>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</si>
  <si>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</si>
  <si>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</si>
  <si>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</si>
  <si>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</si>
  <si>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</si>
  <si>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</si>
  <si>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</si>
  <si>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</si>
  <si>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</si>
  <si>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</si>
  <si>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</si>
  <si>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</si>
  <si>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</si>
  <si>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</si>
  <si>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</si>
  <si>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</si>
  <si>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</si>
  <si>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</si>
  <si>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</si>
  <si>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</si>
  <si>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</si>
  <si>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</si>
  <si>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</si>
  <si>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</si>
  <si>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</si>
  <si>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</si>
  <si>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</si>
  <si>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</si>
  <si>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</si>
  <si>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</si>
  <si>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</si>
  <si>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</si>
  <si>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</si>
  <si>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</si>
  <si>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</si>
  <si>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</si>
  <si>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</si>
  <si>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</si>
  <si>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</si>
  <si>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</si>
  <si>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</si>
  <si>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</si>
  <si>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</si>
  <si>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</si>
  <si>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</si>
  <si>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</si>
  <si>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</si>
  <si>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</si>
  <si>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</si>
  <si>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</si>
  <si>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</si>
  <si>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</si>
  <si>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</si>
  <si>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</si>
  <si>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</si>
  <si>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</si>
  <si>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</si>
  <si>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</si>
  <si>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</si>
  <si>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</si>
  <si>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</si>
  <si>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</si>
  <si>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</si>
  <si>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</si>
  <si>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</si>
  <si>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</si>
  <si>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</si>
  <si>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</si>
  <si>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</si>
  <si>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</si>
  <si>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</si>
  <si>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</si>
  <si>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</si>
  <si>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</si>
  <si>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</si>
  <si>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</si>
  <si>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</si>
  <si>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</si>
  <si>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</si>
  <si>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</si>
  <si>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</si>
  <si>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</si>
  <si>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</si>
  <si>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</si>
  <si>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</si>
  <si>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</si>
  <si>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</si>
  <si>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</si>
  <si>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</si>
  <si>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</si>
  <si>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</si>
  <si>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</si>
  <si>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</si>
  <si>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</si>
  <si>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</si>
  <si>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</si>
  <si>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</si>
  <si>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</si>
  <si>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</si>
  <si>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</si>
  <si>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</si>
  <si>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</si>
  <si>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</si>
  <si>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</si>
  <si>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</si>
  <si>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</si>
  <si>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</si>
  <si>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</si>
  <si>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</si>
  <si>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</si>
  <si>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</si>
  <si>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</si>
  <si>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</si>
  <si>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</si>
  <si>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</si>
  <si>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</si>
  <si>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</si>
  <si>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</si>
  <si>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</si>
  <si>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</si>
  <si>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</si>
  <si>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</si>
  <si>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</si>
  <si>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</si>
  <si>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</si>
  <si>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</si>
  <si>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</si>
  <si>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</si>
  <si>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</si>
  <si>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</si>
  <si>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</si>
  <si>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</si>
  <si>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</si>
  <si>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</si>
  <si>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</si>
  <si>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</si>
  <si>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</si>
  <si>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</si>
  <si>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</si>
  <si>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</si>
  <si>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</si>
  <si>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</si>
  <si>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</si>
  <si>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</si>
  <si>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</si>
  <si>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</si>
  <si>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</si>
  <si>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</si>
  <si>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</si>
  <si>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</si>
  <si>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</si>
  <si>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</si>
  <si>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</si>
  <si>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</si>
  <si>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</si>
  <si>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</si>
  <si>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</si>
  <si>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</si>
  <si>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</si>
  <si>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</si>
  <si>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</si>
  <si>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</si>
  <si>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</si>
  <si>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</si>
  <si>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</si>
  <si>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</si>
  <si>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</si>
  <si>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</si>
  <si>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</si>
  <si>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</si>
  <si>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</si>
  <si>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</si>
  <si>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</si>
  <si>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</si>
  <si>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</si>
  <si>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</si>
  <si>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</si>
  <si>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</si>
  <si>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</si>
  <si>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</si>
  <si>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</si>
  <si>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</si>
  <si>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</si>
  <si>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</si>
  <si>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</si>
  <si>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</si>
  <si>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</si>
  <si>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</si>
  <si>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</si>
  <si>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</si>
  <si>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</si>
  <si>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</si>
  <si>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</si>
  <si>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</si>
  <si>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</si>
  <si>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</si>
  <si>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</si>
  <si>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</si>
  <si>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</si>
  <si>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</si>
  <si>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</si>
  <si>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</si>
  <si>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</si>
  <si>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</si>
  <si>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</si>
  <si>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</si>
  <si>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</si>
  <si>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</si>
  <si>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</si>
  <si>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</si>
  <si>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</si>
  <si>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</si>
  <si>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</si>
  <si>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</si>
  <si>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</si>
  <si>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</si>
  <si>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</si>
  <si>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</si>
  <si>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</si>
  <si>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</si>
  <si>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</si>
  <si>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</si>
  <si>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</si>
  <si>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</si>
  <si>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</si>
  <si>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</si>
  <si>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</si>
  <si>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</si>
  <si>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</si>
  <si>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</si>
  <si>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</si>
  <si>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</si>
  <si>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</si>
  <si>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</si>
  <si>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</si>
  <si>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</si>
  <si>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</si>
  <si>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</si>
  <si>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</si>
  <si>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</si>
  <si>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</si>
  <si>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</si>
  <si>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</si>
  <si>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</si>
  <si>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</si>
  <si>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</si>
  <si>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</si>
  <si>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</si>
  <si>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</si>
  <si>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</si>
  <si>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</si>
  <si>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</si>
  <si>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</si>
  <si>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</si>
  <si>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</si>
  <si>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</si>
  <si>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</si>
  <si>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</si>
  <si>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</si>
  <si>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</si>
  <si>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</si>
  <si>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</si>
  <si>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</si>
  <si>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</si>
  <si>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</si>
  <si>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</si>
  <si>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</si>
  <si>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</si>
  <si>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</si>
  <si>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</si>
  <si>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</si>
  <si>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</si>
  <si>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</si>
  <si>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</si>
  <si>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</si>
  <si>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</si>
  <si>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</si>
  <si>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</si>
  <si>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</si>
  <si>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</si>
  <si>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</si>
  <si>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</si>
  <si>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</si>
  <si>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</si>
  <si>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</si>
  <si>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</si>
  <si>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</si>
  <si>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</si>
  <si>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</si>
  <si>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</si>
  <si>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</si>
  <si>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</si>
  <si>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</si>
  <si>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</si>
  <si>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</si>
  <si>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</si>
  <si>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</si>
  <si>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</si>
  <si>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</si>
  <si>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</si>
  <si>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</si>
  <si>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</si>
  <si>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</si>
  <si>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</si>
  <si>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</si>
  <si>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</si>
  <si>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</si>
  <si>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</si>
  <si>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</si>
  <si>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</si>
  <si>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</si>
  <si>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</si>
  <si>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</si>
  <si>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</si>
  <si>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</si>
  <si>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</si>
  <si>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</si>
  <si>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</si>
  <si>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</si>
  <si>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</si>
  <si>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</si>
  <si>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</si>
  <si>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</si>
  <si>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</si>
  <si>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</si>
  <si>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</si>
  <si>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</si>
  <si>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</si>
  <si>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</si>
  <si>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</si>
  <si>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</si>
  <si>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</si>
  <si>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</si>
  <si>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</si>
  <si>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</si>
  <si>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</si>
  <si>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</si>
  <si>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</si>
  <si>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</si>
  <si>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</si>
  <si>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</si>
  <si>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</si>
  <si>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</si>
  <si>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</si>
  <si>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</si>
  <si>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</si>
  <si>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</si>
  <si>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</si>
  <si>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</si>
  <si>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</si>
  <si>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</si>
  <si>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</si>
  <si>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</si>
  <si>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</si>
  <si>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</si>
  <si>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</si>
  <si>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</si>
  <si>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</si>
  <si>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</si>
  <si>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</si>
  <si>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</si>
  <si>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</si>
  <si>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</si>
  <si>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</si>
  <si>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</si>
  <si>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</si>
  <si>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</si>
  <si>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</si>
  <si>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</si>
  <si>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</si>
  <si>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</si>
  <si>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</si>
  <si>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</si>
  <si>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</si>
  <si>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</si>
  <si>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</si>
  <si>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</si>
  <si>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</si>
  <si>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</si>
  <si>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</si>
  <si>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</si>
  <si>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</si>
  <si>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</si>
  <si>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</si>
  <si>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</si>
  <si>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</si>
  <si>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</si>
  <si>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</si>
  <si>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</si>
  <si>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</si>
  <si>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</si>
  <si>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</si>
  <si>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</si>
  <si>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</si>
  <si>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</si>
  <si>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</si>
  <si>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</si>
  <si>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</si>
  <si>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</si>
  <si>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</si>
  <si>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</si>
  <si>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</si>
  <si>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</si>
  <si>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</si>
  <si>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</si>
  <si>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</si>
  <si>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</si>
  <si>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</si>
  <si>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</si>
  <si>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</si>
  <si>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</si>
  <si>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</si>
  <si>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</si>
  <si>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</si>
  <si>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</si>
  <si>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</si>
  <si>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</si>
  <si>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</si>
  <si>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</si>
  <si>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</si>
  <si>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</si>
  <si>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</si>
  <si>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</si>
  <si>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</si>
  <si>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</si>
  <si>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</si>
  <si>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</si>
  <si>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</si>
  <si>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</si>
  <si>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</si>
  <si>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</si>
  <si>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</si>
  <si>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</si>
  <si>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</si>
  <si>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</si>
  <si>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</si>
  <si>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</si>
  <si>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</si>
  <si>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</si>
  <si>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</si>
  <si>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</si>
  <si>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</si>
  <si>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</si>
  <si>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</si>
  <si>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</si>
  <si>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</si>
  <si>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</si>
  <si>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</si>
  <si>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</si>
  <si>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</si>
  <si>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</si>
  <si>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</si>
  <si>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</si>
  <si>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</si>
  <si>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</si>
  <si>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</si>
  <si>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</si>
  <si>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</si>
  <si>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</si>
  <si>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</si>
  <si>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</si>
  <si>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</si>
  <si>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</si>
  <si>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</si>
  <si>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</si>
  <si>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</si>
  <si>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</si>
  <si>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</si>
  <si>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</si>
  <si>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</si>
  <si>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</si>
  <si>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</si>
  <si>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</si>
  <si>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</si>
  <si>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</si>
  <si>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</si>
  <si>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</si>
  <si>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</si>
  <si>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</si>
  <si>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</si>
  <si>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</si>
  <si>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</si>
  <si>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</si>
  <si>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</si>
  <si>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</si>
  <si>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</si>
  <si>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</si>
  <si>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</si>
  <si>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</si>
  <si>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</si>
  <si>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</si>
  <si>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</si>
  <si>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</si>
  <si>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</si>
  <si>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</si>
  <si>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</si>
  <si>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</si>
  <si>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</si>
  <si>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</si>
  <si>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</si>
  <si>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</si>
  <si>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</si>
  <si>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</si>
  <si>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</si>
  <si>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</si>
  <si>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</si>
  <si>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</si>
  <si>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</si>
  <si>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</si>
  <si>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</si>
  <si>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</si>
  <si>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</si>
  <si>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</si>
  <si>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</si>
  <si>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</si>
  <si>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</si>
  <si>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</si>
  <si>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</si>
  <si>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</si>
  <si>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</si>
  <si>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</si>
  <si>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</si>
  <si>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</si>
  <si>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</si>
  <si>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</si>
  <si>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</si>
  <si>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</si>
  <si>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</si>
  <si>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</si>
  <si>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</si>
  <si>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</si>
  <si>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</si>
  <si>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</si>
  <si>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</si>
  <si>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</si>
  <si>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</si>
  <si>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</si>
  <si>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</si>
  <si>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</si>
  <si>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</si>
  <si>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</si>
  <si>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</si>
  <si>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</si>
  <si>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</si>
  <si>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</si>
  <si>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</si>
  <si>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</si>
  <si>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</si>
  <si>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</si>
  <si>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</si>
  <si>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</si>
  <si>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</si>
  <si>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</si>
  <si>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</si>
  <si>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</si>
  <si>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</si>
  <si>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</si>
  <si>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</si>
  <si>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</si>
  <si>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</si>
  <si>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</si>
  <si>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</si>
  <si>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</si>
  <si>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</si>
  <si>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</si>
  <si>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</si>
  <si>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</si>
  <si>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</si>
  <si>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</si>
  <si>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</si>
  <si>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</si>
  <si>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</si>
  <si>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</si>
  <si>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</si>
  <si>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</si>
  <si>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</si>
  <si>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</si>
  <si>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</si>
  <si>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</si>
  <si>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</si>
  <si>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</si>
  <si>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</si>
  <si>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</si>
  <si>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</si>
  <si>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</si>
  <si>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</si>
  <si>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</si>
  <si>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</si>
  <si>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</si>
  <si>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</si>
  <si>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</si>
  <si>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</si>
  <si>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</si>
  <si>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</si>
  <si>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</si>
  <si>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</si>
  <si>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</si>
  <si>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</si>
  <si>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</si>
  <si>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</si>
  <si>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</si>
  <si>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</si>
  <si>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</si>
  <si>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</si>
  <si>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</si>
  <si>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</si>
  <si>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</si>
  <si>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</si>
  <si>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</si>
  <si>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</si>
  <si>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</si>
  <si>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</si>
  <si>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</si>
  <si>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</si>
  <si>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</si>
  <si>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</si>
  <si>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</si>
  <si>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</si>
  <si>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</si>
  <si>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</si>
  <si>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</si>
  <si>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</si>
  <si>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</si>
  <si>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</si>
  <si>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</si>
  <si>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</si>
  <si>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</si>
  <si>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</si>
  <si>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</si>
  <si>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</si>
  <si>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</si>
  <si>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</si>
  <si>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</si>
  <si>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</si>
  <si>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</si>
  <si>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</si>
  <si>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</si>
  <si>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</si>
  <si>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</si>
  <si>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</si>
  <si>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</si>
  <si>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</si>
  <si>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</si>
  <si>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</si>
  <si>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</si>
  <si>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</si>
  <si>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</si>
  <si>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</si>
  <si>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</si>
  <si>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</si>
  <si>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</si>
  <si>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</si>
  <si>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</si>
  <si>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</si>
  <si>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</si>
  <si>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</si>
  <si>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</si>
  <si>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</si>
  <si>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</si>
  <si>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</si>
  <si>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</si>
  <si>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</si>
  <si>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</si>
  <si>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</si>
  <si>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</si>
  <si>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</si>
  <si>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</si>
  <si>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</si>
  <si>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</si>
  <si>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</si>
  <si>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</si>
  <si>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</si>
  <si>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</si>
  <si>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</si>
  <si>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</si>
  <si>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</si>
  <si>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</si>
  <si>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</si>
  <si>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</si>
  <si>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</si>
  <si>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</si>
  <si>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</si>
  <si>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</si>
  <si>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</si>
  <si>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</si>
  <si>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</si>
  <si>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</si>
  <si>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</si>
  <si>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</si>
  <si>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</si>
  <si>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</si>
  <si>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</si>
  <si>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</si>
  <si>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</si>
  <si>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</si>
  <si>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</si>
  <si>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</si>
  <si>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</si>
  <si>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</si>
  <si>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</si>
  <si>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</si>
  <si>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</si>
  <si>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</si>
  <si>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</si>
  <si>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</si>
  <si>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</si>
  <si>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</si>
  <si>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</si>
  <si>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</si>
  <si>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</si>
  <si>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</si>
  <si>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</si>
  <si>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</si>
  <si>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</si>
  <si>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</si>
  <si>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</si>
  <si>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</si>
  <si>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</si>
  <si>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</si>
  <si>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</si>
  <si>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</si>
  <si>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</si>
  <si>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</si>
  <si>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</si>
  <si>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</si>
  <si>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</si>
  <si>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</si>
  <si>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</si>
  <si>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</si>
  <si>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</si>
  <si>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</si>
  <si>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</si>
  <si>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</si>
  <si>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</si>
  <si>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</si>
  <si>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</si>
  <si>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</si>
  <si>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</si>
  <si>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</si>
  <si>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</si>
  <si>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</si>
  <si>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</si>
  <si>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</si>
  <si>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</si>
  <si>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</si>
  <si>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</si>
  <si>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</si>
  <si>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</si>
  <si>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</si>
  <si>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</si>
  <si>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</si>
  <si>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</si>
  <si>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</si>
  <si>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</si>
  <si>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</si>
  <si>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</si>
  <si>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</si>
  <si>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</si>
  <si>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</si>
  <si>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</si>
  <si>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</si>
  <si>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</si>
  <si>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</si>
  <si>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</si>
  <si>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</si>
  <si>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</si>
  <si>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</si>
  <si>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</si>
  <si>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</si>
  <si>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</si>
  <si>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</si>
  <si>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</si>
  <si>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</si>
  <si>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</si>
  <si>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</si>
  <si>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</si>
  <si>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</si>
  <si>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</si>
  <si>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</si>
  <si>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</si>
  <si>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</si>
  <si>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</si>
  <si>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</si>
  <si>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</si>
  <si>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</si>
  <si>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</si>
  <si>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</si>
  <si>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</si>
  <si>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</si>
  <si>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</si>
  <si>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</si>
  <si>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</si>
  <si>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</si>
  <si>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</si>
  <si>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</si>
  <si>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</si>
  <si>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</si>
  <si>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</si>
  <si>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</si>
  <si>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</si>
  <si>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</si>
  <si>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</si>
  <si>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</si>
  <si>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</si>
  <si>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</si>
  <si>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</si>
  <si>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</si>
  <si>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</si>
  <si>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</si>
  <si>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</si>
  <si>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</si>
  <si>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</si>
  <si>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</si>
  <si>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</si>
  <si>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</si>
  <si>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</si>
  <si>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</si>
  <si>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</si>
  <si>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</si>
  <si>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</si>
  <si>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</si>
  <si>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</si>
  <si>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</si>
  <si>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</si>
  <si>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</si>
  <si>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</si>
  <si>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</si>
  <si>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</si>
  <si>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</si>
  <si>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</si>
  <si>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</si>
  <si>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</si>
  <si>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</si>
  <si>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</si>
  <si>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</si>
  <si>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</si>
  <si>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</si>
  <si>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</si>
  <si>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</si>
  <si>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</si>
  <si>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</si>
  <si>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</si>
  <si>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</si>
  <si>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</si>
  <si>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</si>
  <si>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</si>
  <si>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</si>
  <si>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</si>
  <si>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</si>
  <si>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</si>
  <si>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</si>
  <si>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</si>
  <si>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</si>
  <si>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</si>
  <si>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</si>
  <si>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</si>
  <si>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</si>
  <si>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</si>
  <si>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</si>
  <si>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</si>
  <si>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</si>
  <si>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</si>
  <si>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</si>
  <si>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</si>
  <si>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</si>
  <si>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</si>
  <si>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</si>
  <si>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</si>
  <si>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</si>
  <si>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</si>
  <si>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</si>
  <si>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</si>
  <si>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</si>
  <si>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</si>
  <si>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</si>
  <si>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</si>
  <si>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</si>
  <si>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</si>
  <si>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</si>
  <si>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</si>
  <si>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</si>
  <si>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</si>
  <si>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</si>
  <si>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</si>
  <si>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</si>
  <si>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</si>
  <si>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</si>
  <si>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</si>
  <si>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</si>
  <si>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</si>
  <si>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</si>
  <si>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</si>
  <si>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</si>
  <si>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</si>
  <si>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</si>
  <si>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</si>
  <si>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</si>
  <si>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</si>
  <si>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</si>
  <si>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</si>
  <si>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</si>
  <si>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</si>
  <si>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</si>
  <si>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</si>
  <si>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</si>
  <si>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</si>
  <si>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</si>
  <si>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</si>
  <si>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</si>
  <si>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</si>
  <si>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</si>
  <si>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</si>
  <si>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</si>
  <si>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</si>
  <si>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</si>
  <si>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</si>
  <si>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</si>
  <si>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</si>
  <si>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</si>
  <si>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</si>
  <si>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</si>
  <si>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</si>
  <si>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</si>
  <si>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</si>
  <si>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</si>
  <si>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</si>
  <si>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</si>
  <si>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</si>
  <si>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</si>
  <si>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</si>
  <si>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</si>
  <si>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</si>
  <si>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</si>
  <si>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</si>
  <si>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</si>
  <si>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</si>
  <si>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</si>
  <si>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</si>
  <si>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</si>
  <si>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</si>
  <si>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</si>
  <si>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</si>
  <si>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</si>
  <si>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</si>
  <si>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</si>
  <si>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</si>
  <si>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</si>
  <si>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</si>
  <si>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</si>
  <si>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</si>
  <si>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</si>
  <si>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</si>
  <si>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</si>
  <si>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</si>
  <si>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</si>
  <si>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</si>
  <si>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</si>
  <si>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</si>
  <si>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</si>
  <si>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</si>
  <si>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</si>
  <si>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</si>
  <si>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</si>
  <si>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</si>
  <si>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</si>
  <si>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</si>
  <si>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</si>
  <si>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</si>
  <si>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</si>
  <si>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</si>
  <si>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</si>
  <si>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</si>
  <si>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</si>
  <si>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</si>
  <si>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</si>
  <si>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</si>
  <si>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</si>
  <si>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</si>
  <si>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</si>
  <si>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</si>
  <si>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</si>
  <si>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</si>
  <si>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</si>
  <si>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</si>
  <si>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</si>
  <si>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</si>
  <si>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</si>
  <si>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</si>
  <si>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</si>
  <si>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</si>
  <si>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</si>
  <si>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</si>
  <si>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</si>
  <si>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</si>
  <si>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</si>
  <si>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</si>
  <si>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</si>
  <si>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</si>
  <si>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</si>
  <si>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</si>
  <si>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</si>
  <si>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</si>
  <si>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</si>
  <si>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</si>
  <si>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</si>
  <si>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</si>
  <si>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</si>
  <si>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</si>
  <si>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</si>
  <si>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</si>
  <si>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</si>
  <si>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</si>
  <si>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</si>
  <si>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</si>
  <si>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</si>
  <si>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</si>
  <si>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</si>
  <si>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</si>
  <si>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</si>
  <si>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</si>
  <si>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</si>
  <si>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</si>
  <si>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</si>
  <si>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</si>
  <si>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</si>
  <si>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</si>
  <si>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</si>
  <si>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</si>
  <si>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</si>
  <si>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</si>
  <si>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</si>
  <si>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</si>
  <si>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</si>
  <si>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</si>
  <si>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</si>
  <si>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</si>
  <si>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</si>
  <si>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</si>
  <si>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</si>
  <si>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</si>
  <si>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</si>
  <si>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</si>
  <si>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</si>
  <si>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</si>
  <si>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</si>
  <si>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</si>
  <si>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</si>
  <si>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</si>
  <si>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</si>
  <si>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</si>
  <si>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</si>
  <si>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</si>
  <si>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</si>
  <si>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</si>
  <si>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</si>
  <si>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</si>
  <si>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</si>
  <si>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</si>
  <si>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</si>
  <si>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</si>
  <si>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</si>
  <si>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</si>
  <si>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</si>
  <si>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</si>
  <si>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</si>
  <si>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</si>
  <si>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</si>
  <si>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</si>
  <si>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</si>
  <si>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</si>
  <si>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</si>
  <si>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</si>
  <si>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</si>
  <si>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</si>
  <si>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</si>
  <si>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</si>
  <si>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</si>
  <si>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</si>
  <si>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</si>
  <si>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</si>
  <si>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</si>
  <si>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</si>
  <si>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</si>
  <si>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</si>
  <si>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</si>
  <si>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</si>
  <si>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</si>
  <si>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</si>
  <si>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</si>
  <si>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</si>
  <si>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</si>
  <si>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</si>
  <si>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</si>
  <si>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</si>
  <si>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</si>
  <si>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</si>
  <si>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</si>
  <si>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</si>
  <si>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</si>
  <si>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</si>
  <si>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</si>
  <si>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</si>
  <si>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</si>
  <si>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</si>
  <si>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</si>
  <si>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</si>
  <si>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</si>
  <si>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</si>
  <si>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</si>
  <si>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</si>
  <si>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</si>
  <si>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</si>
  <si>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</si>
  <si>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</si>
  <si>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</si>
  <si>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</si>
  <si>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</si>
  <si>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</si>
  <si>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</si>
  <si>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</si>
  <si>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</si>
  <si>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</si>
  <si>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</si>
  <si>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</si>
  <si>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</si>
  <si>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</si>
  <si>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</si>
  <si>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</si>
  <si>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</si>
  <si>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</si>
  <si>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</si>
  <si>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</si>
  <si>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</si>
  <si>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</si>
  <si>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</si>
  <si>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</si>
  <si>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</si>
  <si>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</si>
  <si>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</si>
  <si>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</si>
  <si>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</si>
  <si>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</si>
  <si>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</si>
  <si>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</si>
  <si>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</si>
  <si>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</si>
  <si>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</si>
  <si>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</si>
  <si>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</si>
  <si>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</si>
  <si>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</si>
  <si>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</si>
  <si>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</si>
  <si>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</si>
  <si>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</si>
  <si>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</si>
  <si>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</si>
  <si>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</si>
  <si>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</si>
  <si>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</si>
  <si>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</si>
  <si>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</si>
  <si>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</si>
  <si>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</si>
  <si>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</si>
  <si>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</si>
  <si>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</si>
  <si>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</si>
  <si>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</si>
  <si>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</si>
  <si>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</si>
  <si>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</si>
  <si>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</si>
  <si>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</si>
  <si>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</si>
  <si>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</si>
  <si>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</si>
  <si>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</si>
  <si>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</si>
  <si>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</si>
  <si>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</si>
  <si>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</si>
  <si>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</si>
  <si>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</si>
  <si>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</si>
  <si>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</si>
  <si>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</si>
  <si>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</si>
  <si>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</si>
  <si>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</si>
  <si>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</si>
  <si>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</si>
  <si>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</si>
  <si>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</si>
  <si>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</si>
  <si>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</si>
  <si>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</si>
  <si>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</si>
  <si>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</si>
  <si>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</si>
  <si>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</si>
  <si>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</si>
  <si>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</si>
  <si>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</si>
  <si>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</si>
  <si>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</si>
  <si>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</si>
  <si>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</si>
  <si>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</si>
  <si>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</si>
  <si>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</si>
  <si>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</si>
  <si>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</si>
  <si>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</si>
  <si>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</si>
  <si>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</si>
  <si>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</si>
  <si>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</si>
  <si>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</si>
  <si>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</si>
  <si>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</si>
  <si>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</si>
  <si>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</si>
  <si>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</si>
  <si>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</si>
  <si>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</si>
  <si>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</si>
  <si>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</si>
  <si>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</si>
  <si>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</si>
  <si>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</si>
  <si>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</si>
  <si>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</si>
  <si>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</si>
  <si>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</si>
  <si>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</si>
  <si>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</si>
  <si>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</si>
  <si>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</si>
  <si>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</si>
  <si>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</si>
  <si>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</si>
  <si>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</si>
  <si>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</si>
  <si>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</si>
  <si>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</si>
  <si>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</si>
  <si>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</si>
  <si>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</si>
  <si>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</si>
  <si>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</si>
  <si>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</si>
  <si>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</si>
  <si>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</si>
  <si>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</si>
  <si>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</si>
  <si>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</si>
  <si>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</si>
  <si>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</si>
  <si>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</si>
  <si>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</si>
  <si>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</si>
  <si>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</si>
  <si>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</si>
  <si>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</si>
  <si>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</si>
  <si>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</si>
  <si>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</si>
  <si>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</si>
  <si>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</si>
  <si>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</si>
  <si>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</si>
  <si>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</si>
  <si>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</si>
  <si>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</si>
  <si>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</si>
  <si>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</si>
  <si>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</si>
  <si>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</si>
  <si>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</si>
  <si>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</si>
  <si>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</si>
  <si>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</si>
  <si>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</si>
  <si>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</si>
  <si>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</si>
  <si>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</si>
  <si>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</si>
  <si>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</si>
  <si>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</si>
  <si>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</si>
  <si>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</si>
  <si>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</si>
  <si>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</si>
  <si>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</si>
  <si>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</si>
  <si>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</si>
  <si>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</si>
  <si>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</si>
  <si>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</si>
  <si>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</si>
  <si>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</si>
  <si>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</si>
  <si>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</si>
  <si>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</si>
  <si>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</si>
  <si>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</si>
  <si>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</si>
  <si>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</si>
  <si>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</si>
  <si>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</si>
  <si>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</si>
  <si>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</si>
  <si>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</si>
  <si>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</si>
  <si>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</si>
  <si>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</si>
  <si>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</si>
  <si>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</si>
  <si>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</si>
  <si>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</si>
  <si>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</si>
  <si>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</si>
  <si>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</si>
  <si>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</si>
  <si>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</si>
  <si>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</si>
  <si>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</si>
  <si>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</si>
  <si>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</si>
  <si>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</si>
  <si>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</si>
  <si>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</si>
  <si>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</si>
  <si>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</si>
  <si>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</si>
  <si>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</si>
  <si>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</si>
  <si>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</si>
  <si>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</si>
  <si>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</si>
  <si>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</si>
  <si>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</si>
  <si>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</si>
  <si>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</si>
  <si>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</si>
  <si>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</si>
  <si>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</si>
  <si>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</si>
  <si>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</si>
  <si>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</si>
  <si>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</si>
  <si>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</si>
  <si>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</si>
  <si>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</si>
  <si>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</si>
  <si>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</si>
  <si>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</si>
  <si>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</si>
  <si>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</si>
  <si>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</si>
  <si>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</si>
  <si>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</si>
  <si>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</si>
  <si>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</si>
  <si>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</si>
  <si>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</si>
  <si>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</si>
  <si>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</si>
  <si>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</si>
  <si>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</si>
  <si>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</si>
  <si>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</si>
  <si>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</si>
  <si>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</si>
  <si>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</si>
  <si>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</si>
  <si>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</si>
  <si>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</si>
  <si>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</si>
  <si>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</si>
  <si>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</si>
  <si>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</si>
  <si>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</si>
  <si>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</si>
  <si>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</si>
  <si>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</si>
  <si>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</si>
  <si>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</si>
  <si>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</si>
  <si>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</si>
  <si>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</si>
  <si>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</si>
  <si>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</si>
  <si>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</si>
  <si>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</si>
  <si>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</si>
  <si>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</si>
  <si>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</si>
  <si>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</si>
  <si>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</si>
  <si>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</si>
  <si>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</si>
  <si>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</si>
  <si>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</si>
  <si>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</si>
  <si>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</si>
  <si>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</si>
  <si>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</si>
  <si>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</si>
  <si>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</si>
  <si>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</si>
  <si>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</si>
  <si>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</si>
  <si>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</si>
  <si>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</si>
  <si>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</si>
  <si>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</si>
  <si>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</si>
  <si>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</si>
  <si>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</si>
  <si>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</si>
  <si>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</si>
  <si>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</si>
  <si>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</si>
  <si>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</si>
  <si>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</si>
  <si>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</si>
  <si>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</si>
  <si>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</si>
  <si>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</si>
  <si>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</si>
  <si>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</si>
  <si>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</si>
  <si>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</si>
  <si>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</si>
  <si>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</si>
  <si>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</si>
  <si>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</si>
  <si>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</si>
  <si>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</si>
  <si>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</si>
  <si>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</si>
  <si>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</si>
  <si>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</si>
  <si>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</si>
  <si>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</si>
  <si>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</si>
  <si>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</si>
  <si>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</si>
  <si>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</si>
  <si>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</si>
  <si>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</si>
  <si>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</si>
  <si>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</si>
  <si>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</si>
  <si>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</si>
  <si>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</si>
  <si>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</si>
  <si>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</si>
  <si>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</si>
  <si>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</si>
  <si>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</si>
  <si>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</si>
  <si>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</si>
  <si>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</si>
  <si>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</si>
  <si>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</si>
  <si>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</si>
  <si>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</si>
  <si>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</si>
  <si>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</si>
  <si>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</si>
  <si>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</si>
  <si>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</si>
  <si>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</si>
  <si>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</si>
  <si>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</si>
  <si>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</si>
  <si>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</si>
  <si>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</si>
  <si>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</si>
  <si>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</si>
  <si>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</si>
  <si>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</si>
  <si>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</si>
  <si>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</si>
  <si>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</si>
  <si>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</si>
  <si>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</si>
  <si>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</si>
  <si>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</si>
  <si>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</si>
  <si>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</si>
  <si>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</si>
  <si>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</si>
  <si>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</si>
  <si>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</si>
  <si>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</si>
  <si>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</si>
  <si>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</si>
  <si>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</si>
  <si>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</si>
  <si>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</si>
  <si>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</si>
  <si>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</si>
  <si>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</si>
  <si>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</si>
  <si>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</si>
  <si>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</si>
  <si>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</si>
  <si>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</si>
  <si>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</si>
  <si>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</si>
  <si>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</si>
  <si>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</si>
  <si>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</si>
  <si>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</si>
  <si>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</si>
  <si>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</si>
  <si>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</si>
  <si>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</si>
  <si>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</si>
  <si>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</si>
  <si>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</si>
  <si>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</si>
  <si>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</si>
  <si>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</si>
  <si>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</si>
  <si>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</si>
  <si>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</si>
  <si>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</si>
  <si>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</si>
  <si>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</si>
  <si>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</si>
  <si>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</si>
  <si>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</si>
  <si>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</si>
  <si>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</si>
  <si>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</si>
  <si>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</si>
  <si>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</si>
  <si>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</si>
  <si>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</si>
  <si>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</si>
  <si>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</si>
  <si>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</si>
  <si>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</si>
  <si>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</si>
  <si>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</si>
  <si>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</si>
  <si>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</si>
  <si>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</si>
  <si>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</si>
  <si>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</si>
  <si>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</si>
  <si>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</si>
  <si>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</si>
  <si>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</si>
  <si>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</si>
  <si>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</si>
  <si>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</si>
  <si>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</si>
  <si>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</si>
  <si>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</si>
  <si>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</si>
  <si>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</si>
  <si>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</si>
  <si>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</si>
  <si>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</si>
  <si>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</si>
  <si>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</si>
  <si>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</si>
  <si>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</si>
  <si>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</si>
  <si>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</si>
  <si>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</si>
  <si>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</si>
  <si>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</si>
  <si>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</si>
  <si>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</si>
  <si>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</si>
  <si>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</si>
  <si>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</si>
  <si>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</si>
  <si>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</si>
  <si>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</si>
  <si>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</si>
  <si>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</si>
  <si>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</si>
  <si>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</si>
  <si>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</si>
  <si>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</si>
  <si>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</si>
  <si>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</si>
  <si>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</si>
  <si>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</si>
  <si>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</si>
  <si>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</si>
  <si>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</si>
  <si>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</si>
  <si>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</si>
  <si>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</si>
  <si>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</si>
  <si>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</si>
  <si>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</si>
  <si>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</si>
  <si>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</si>
  <si>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</si>
  <si>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</si>
  <si>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</si>
  <si>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</si>
  <si>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</si>
  <si>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</si>
  <si>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</si>
  <si>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</si>
  <si>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</si>
  <si>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</si>
  <si>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</si>
  <si>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</si>
  <si>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</si>
  <si>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</si>
  <si>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</si>
  <si>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</si>
  <si>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</si>
  <si>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</si>
  <si>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</si>
  <si>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</si>
  <si>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</si>
  <si>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</si>
  <si>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</si>
  <si>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</si>
  <si>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</si>
  <si>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</si>
  <si>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</si>
  <si>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</si>
  <si>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</si>
  <si>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</si>
  <si>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</si>
  <si>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</si>
  <si>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</si>
  <si>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</si>
  <si>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</si>
  <si>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</si>
  <si>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</si>
  <si>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</si>
  <si>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</si>
  <si>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</si>
  <si>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</si>
  <si>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</si>
  <si>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</si>
  <si>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</si>
  <si>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</si>
  <si>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</si>
  <si>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</si>
  <si>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</si>
  <si>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</si>
  <si>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</si>
  <si>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</si>
  <si>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</si>
  <si>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</si>
  <si>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</si>
  <si>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</si>
  <si>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</si>
  <si>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</si>
  <si>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</si>
  <si>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</si>
  <si>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</si>
  <si>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</si>
  <si>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</si>
  <si>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</si>
  <si>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</si>
  <si>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</si>
  <si>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</si>
  <si>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</si>
  <si>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</si>
  <si>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</si>
  <si>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</si>
  <si>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</si>
  <si>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</si>
  <si>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</si>
  <si>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</si>
  <si>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</si>
  <si>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</si>
  <si>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</si>
  <si>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</si>
  <si>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</si>
  <si>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</si>
  <si>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</si>
  <si>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</si>
  <si>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</si>
  <si>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</si>
  <si>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</si>
  <si>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</si>
  <si>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</si>
  <si>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</si>
  <si>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</si>
  <si>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</si>
  <si>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</si>
  <si>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</si>
  <si>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</si>
  <si>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</si>
  <si>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</si>
  <si>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</si>
  <si>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</si>
  <si>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</si>
  <si>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</si>
  <si>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</si>
  <si>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</si>
  <si>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</si>
  <si>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</si>
  <si>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</si>
  <si>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</si>
  <si>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</si>
  <si>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</si>
  <si>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</si>
  <si>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</si>
  <si>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</si>
  <si>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</si>
  <si>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</si>
  <si>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</si>
  <si>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</si>
  <si>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</si>
  <si>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</si>
  <si>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</si>
  <si>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</si>
  <si>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</si>
  <si>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</si>
  <si>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</si>
  <si>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</si>
  <si>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</si>
  <si>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</si>
  <si>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</si>
  <si>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</si>
  <si>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</si>
  <si>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</si>
  <si>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</si>
  <si>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</si>
  <si>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</si>
  <si>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</si>
  <si>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</si>
  <si>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</si>
  <si>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</si>
  <si>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</si>
  <si>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</si>
  <si>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</si>
  <si>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</si>
  <si>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</si>
  <si>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</si>
  <si>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</si>
  <si>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</si>
  <si>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</si>
  <si>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</si>
  <si>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</si>
  <si>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</si>
  <si>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</si>
  <si>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</si>
  <si>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</si>
  <si>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</si>
  <si>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</si>
  <si>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</si>
  <si>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</si>
  <si>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</si>
  <si>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</si>
  <si>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</si>
  <si>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</si>
  <si>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</si>
  <si>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</si>
  <si>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</si>
  <si>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</si>
  <si>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</si>
  <si>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</si>
  <si>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</si>
  <si>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</si>
  <si>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</si>
  <si>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</si>
  <si>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</si>
  <si>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</si>
  <si>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</si>
  <si>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</si>
  <si>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</si>
  <si>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</si>
  <si>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</si>
  <si>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</si>
  <si>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</si>
  <si>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</si>
  <si>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</si>
  <si>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</si>
  <si>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</si>
  <si>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</si>
  <si>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</si>
  <si>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</si>
  <si>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</si>
  <si>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</si>
  <si>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</si>
  <si>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</si>
  <si>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</si>
  <si>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</si>
  <si>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</si>
  <si>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</si>
  <si>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</si>
  <si>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</si>
  <si>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</si>
  <si>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</si>
  <si>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</si>
  <si>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</si>
  <si>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</si>
  <si>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</si>
  <si>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</si>
  <si>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</si>
  <si>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</si>
  <si>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</si>
  <si>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</si>
  <si>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</si>
  <si>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</si>
  <si>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</si>
  <si>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</si>
  <si>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</si>
  <si>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</si>
  <si>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</si>
  <si>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</si>
  <si>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</si>
  <si>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</si>
  <si>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</si>
  <si>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</si>
  <si>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</si>
  <si>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</si>
  <si>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</si>
  <si>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</si>
  <si>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</si>
  <si>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</si>
  <si>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</si>
  <si>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</si>
  <si>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</si>
  <si>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</si>
  <si>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</si>
  <si>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</si>
  <si>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</si>
  <si>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</si>
  <si>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</si>
  <si>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</si>
  <si>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</si>
  <si>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</si>
  <si>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</si>
  <si>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</si>
  <si>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</si>
  <si>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</si>
  <si>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</si>
  <si>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</si>
  <si>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</si>
  <si>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</si>
  <si>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</si>
  <si>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</si>
  <si>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</si>
  <si>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</si>
  <si>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</si>
  <si>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</si>
  <si>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</si>
  <si>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</si>
  <si>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</si>
  <si>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</si>
  <si>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</si>
  <si>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</si>
  <si>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</si>
  <si>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</si>
  <si>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</si>
  <si>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</si>
  <si>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</si>
  <si>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</si>
  <si>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</si>
  <si>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</si>
  <si>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</si>
  <si>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</si>
  <si>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</si>
  <si>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</si>
  <si>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</si>
  <si>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</si>
  <si>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</si>
  <si>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</si>
  <si>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</si>
  <si>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</si>
  <si>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</si>
  <si>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</si>
  <si>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</si>
  <si>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</si>
  <si>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</si>
  <si>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</si>
  <si>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</si>
  <si>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</si>
  <si>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</si>
  <si>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</si>
  <si>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</si>
  <si>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</si>
  <si>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</si>
  <si>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</si>
  <si>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</si>
  <si>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</si>
  <si>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</si>
  <si>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</si>
  <si>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</si>
  <si>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</si>
  <si>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</si>
  <si>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</si>
  <si>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</si>
  <si>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</si>
  <si>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</si>
  <si>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</si>
  <si>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</si>
  <si>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</si>
  <si>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</si>
  <si>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</si>
  <si>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</si>
  <si>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</si>
  <si>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</si>
  <si>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</si>
  <si>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</si>
  <si>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</si>
  <si>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</si>
  <si>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</si>
  <si>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</si>
  <si>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</si>
  <si>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</si>
  <si>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</si>
  <si>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</si>
  <si>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</si>
  <si>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</si>
  <si>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</si>
  <si>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</si>
  <si>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</si>
  <si>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</si>
  <si>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</si>
  <si>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</si>
  <si>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</si>
  <si>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</si>
  <si>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</si>
  <si>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</si>
  <si>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</si>
  <si>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</si>
  <si>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</si>
  <si>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</si>
  <si>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</si>
  <si>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</si>
  <si>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</si>
  <si>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</si>
  <si>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</si>
  <si>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</si>
  <si>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</si>
  <si>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</si>
  <si>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</si>
  <si>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</si>
  <si>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</si>
  <si>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</si>
  <si>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</si>
  <si>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</si>
  <si>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</si>
  <si>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</si>
  <si>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</si>
  <si>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</si>
  <si>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</si>
  <si>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</si>
  <si>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</si>
  <si>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</si>
  <si>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</si>
  <si>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</si>
  <si>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</si>
  <si>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</si>
  <si>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</si>
  <si>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</si>
  <si>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</si>
  <si>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</si>
  <si>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</si>
  <si>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</si>
  <si>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</si>
  <si>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</si>
  <si>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</si>
  <si>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</si>
  <si>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</si>
  <si>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</si>
  <si>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</si>
  <si>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</si>
  <si>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</si>
  <si>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</si>
  <si>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</si>
  <si>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</si>
  <si>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</si>
  <si>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</si>
  <si>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</si>
  <si>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</si>
  <si>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</si>
  <si>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</si>
  <si>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</si>
  <si>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</si>
  <si>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</si>
  <si>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</si>
  <si>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</si>
  <si>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</si>
  <si>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</si>
  <si>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</si>
  <si>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</si>
  <si>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</si>
  <si>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</si>
  <si>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</si>
  <si>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</si>
  <si>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</si>
  <si>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</si>
  <si>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</si>
  <si>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</si>
  <si>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</si>
  <si>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</si>
  <si>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</si>
  <si>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</si>
  <si>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</si>
  <si>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</si>
  <si>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</si>
  <si>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</si>
  <si>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</si>
  <si>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</si>
  <si>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</si>
  <si>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</si>
  <si>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</si>
  <si>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</si>
  <si>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</si>
  <si>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</si>
  <si>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</si>
  <si>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</si>
  <si>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</si>
  <si>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</si>
  <si>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</si>
  <si>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</si>
  <si>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</si>
  <si>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</si>
  <si>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</si>
  <si>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</si>
  <si>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</si>
  <si>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</si>
  <si>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</si>
  <si>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</si>
  <si>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</si>
  <si>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</si>
  <si>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</si>
  <si>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</si>
  <si>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</si>
  <si>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</si>
  <si>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</si>
  <si>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</si>
  <si>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</si>
  <si>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</si>
  <si>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</si>
  <si>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</si>
  <si>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</si>
  <si>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</si>
  <si>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</si>
  <si>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</si>
  <si>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</si>
  <si>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</si>
  <si>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</si>
  <si>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</si>
  <si>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</si>
  <si>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</si>
  <si>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</si>
  <si>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</si>
  <si>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</si>
  <si>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</si>
  <si>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</si>
  <si>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</si>
  <si>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</si>
  <si>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</si>
  <si>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</si>
  <si>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</si>
  <si>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</si>
  <si>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</si>
  <si>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</si>
  <si>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</si>
  <si>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</si>
  <si>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</si>
  <si>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</si>
  <si>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</si>
  <si>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</si>
  <si>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</si>
  <si>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</si>
  <si>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</si>
  <si>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</si>
  <si>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</si>
  <si>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</si>
  <si>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</si>
  <si>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</si>
  <si>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</si>
  <si>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</si>
  <si>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</si>
  <si>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</si>
  <si>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</si>
  <si>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</si>
  <si>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</si>
  <si>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</si>
  <si>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</si>
  <si>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</si>
  <si>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</si>
  <si>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</si>
  <si>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</si>
  <si>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</si>
  <si>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</si>
  <si>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</si>
  <si>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</si>
  <si>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</si>
  <si>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</si>
  <si>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</si>
  <si>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</si>
  <si>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</si>
  <si>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</si>
  <si>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</si>
  <si>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</si>
  <si>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</si>
  <si>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</si>
  <si>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</si>
  <si>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</si>
  <si>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</si>
  <si>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</si>
  <si>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</si>
  <si>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</si>
  <si>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</si>
  <si>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</si>
  <si>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</si>
  <si>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</si>
  <si>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</si>
  <si>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</si>
  <si>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</si>
  <si>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</si>
  <si>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</si>
  <si>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</si>
  <si>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</si>
  <si>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</si>
  <si>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</si>
  <si>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</si>
  <si>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</si>
  <si>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</si>
  <si>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</si>
  <si>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</si>
  <si>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</si>
  <si>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</si>
  <si>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</si>
  <si>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</si>
  <si>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</si>
  <si>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</si>
  <si>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</si>
  <si>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</si>
  <si>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</si>
  <si>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</si>
  <si>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</si>
  <si>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</si>
  <si>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</si>
  <si>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</si>
  <si>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</si>
  <si>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</si>
  <si>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</si>
  <si>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</si>
  <si>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</si>
  <si>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</si>
  <si>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</si>
  <si>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</si>
  <si>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</si>
  <si>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</si>
  <si>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</si>
  <si>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</si>
  <si>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</si>
  <si>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</si>
  <si>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</si>
  <si>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</si>
  <si>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</si>
  <si>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</si>
  <si>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</si>
  <si>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</si>
  <si>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</si>
  <si>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</si>
  <si>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</si>
  <si>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</si>
  <si>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</si>
  <si>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</si>
  <si>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</si>
  <si>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</si>
  <si>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</si>
  <si>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</si>
  <si>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</si>
  <si>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</si>
  <si>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</si>
  <si>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</si>
  <si>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</si>
  <si>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</si>
  <si>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</si>
  <si>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</si>
  <si>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</si>
  <si>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</si>
  <si>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</si>
  <si>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</si>
  <si>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</si>
  <si>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</si>
  <si>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</si>
  <si>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</si>
  <si>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</si>
  <si>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</si>
  <si>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</si>
  <si>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</si>
  <si>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</si>
  <si>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</si>
  <si>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</si>
  <si>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</si>
  <si>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</si>
  <si>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</si>
  <si>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</si>
  <si>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</si>
  <si>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</si>
  <si>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</si>
  <si>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</si>
  <si>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</si>
  <si>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</si>
  <si>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</si>
  <si>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</si>
  <si>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</si>
  <si>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</si>
  <si>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</si>
  <si>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</si>
  <si>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</si>
  <si>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</si>
  <si>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</si>
  <si>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</si>
  <si>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</si>
  <si>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</si>
  <si>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</si>
  <si>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</si>
  <si>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</si>
  <si>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</si>
  <si>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</si>
  <si>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</si>
  <si>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</si>
  <si>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</si>
  <si>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</si>
  <si>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</si>
  <si>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</si>
  <si>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</si>
  <si>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</si>
  <si>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</si>
  <si>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</si>
  <si>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</si>
  <si>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</si>
  <si>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</si>
  <si>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</si>
  <si>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</si>
  <si>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</si>
  <si>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</si>
  <si>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</si>
  <si>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</si>
  <si>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</si>
  <si>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</si>
  <si>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</si>
  <si>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</si>
  <si>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</si>
  <si>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</si>
  <si>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</si>
  <si>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</si>
  <si>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</si>
  <si>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</si>
  <si>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</si>
  <si>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</si>
  <si>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</si>
  <si>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</si>
  <si>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</si>
  <si>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</si>
  <si>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</si>
  <si>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</si>
  <si>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</si>
  <si>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</si>
  <si>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</si>
  <si>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</si>
  <si>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</si>
  <si>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</si>
  <si>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</si>
  <si>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</si>
  <si>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</si>
  <si>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</si>
  <si>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</si>
  <si>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</si>
  <si>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</si>
  <si>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</si>
  <si>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</si>
  <si>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</si>
  <si>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</si>
  <si>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</si>
  <si>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</si>
  <si>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</si>
  <si>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</si>
  <si>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</si>
  <si>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</si>
  <si>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</si>
  <si>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</si>
  <si>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</si>
  <si>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</si>
  <si>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</si>
  <si>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</si>
  <si>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</si>
  <si>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</si>
  <si>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</si>
  <si>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</si>
  <si>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</si>
  <si>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</si>
  <si>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</si>
  <si>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</si>
  <si>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</si>
  <si>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</si>
  <si>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</si>
  <si>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</si>
  <si>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</si>
  <si>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</si>
  <si>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</si>
  <si>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</si>
  <si>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</si>
  <si>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</si>
  <si>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</si>
  <si>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</si>
  <si>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</si>
  <si>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</si>
  <si>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</si>
  <si>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</si>
  <si>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</si>
  <si>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</si>
  <si>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</si>
  <si>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</si>
  <si>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</si>
  <si>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</si>
  <si>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</si>
  <si>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</si>
  <si>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</si>
  <si>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</si>
  <si>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</si>
  <si>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</si>
  <si>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</si>
  <si>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</si>
  <si>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</si>
  <si>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</si>
  <si>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</si>
  <si>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</si>
  <si>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</si>
  <si>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</si>
  <si>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</si>
  <si>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</si>
  <si>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</si>
  <si>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</si>
  <si>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</si>
  <si>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</si>
  <si>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</si>
  <si>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</si>
  <si>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</si>
  <si>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</si>
  <si>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</si>
  <si>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</si>
  <si>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</si>
  <si>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</si>
  <si>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</si>
  <si>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</si>
  <si>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</si>
  <si>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</si>
  <si>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</si>
  <si>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</si>
  <si>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</si>
  <si>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</si>
  <si>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</si>
  <si>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</si>
  <si>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</si>
  <si>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</si>
  <si>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</si>
  <si>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</si>
  <si>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</si>
  <si>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</si>
  <si>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</si>
  <si>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</si>
  <si>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</si>
  <si>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</si>
  <si>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</si>
  <si>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</si>
  <si>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</si>
  <si>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</si>
  <si>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</si>
  <si>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</si>
  <si>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</si>
  <si>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</si>
  <si>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</si>
  <si>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</si>
  <si>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</si>
  <si>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</si>
  <si>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</si>
  <si>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</si>
  <si>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</si>
  <si>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</si>
  <si>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</si>
  <si>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</si>
  <si>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</si>
  <si>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</si>
  <si>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</si>
  <si>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</si>
  <si>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</si>
  <si>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</si>
  <si>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</si>
  <si>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</si>
  <si>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</si>
  <si>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</si>
  <si>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</si>
  <si>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</si>
  <si>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</si>
  <si>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</si>
  <si>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</si>
  <si>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</si>
  <si>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</si>
  <si>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</si>
  <si>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</si>
  <si>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</si>
  <si>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</si>
  <si>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</si>
  <si>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</si>
  <si>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</si>
  <si>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</si>
  <si>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</si>
  <si>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</si>
  <si>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</si>
  <si>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</si>
  <si>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</si>
  <si>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</si>
  <si>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</si>
  <si>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</si>
  <si>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</si>
  <si>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</si>
  <si>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</si>
  <si>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</si>
  <si>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</si>
  <si>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</si>
  <si>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</si>
  <si>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</si>
  <si>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</si>
  <si>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</si>
  <si>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</si>
  <si>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</si>
  <si>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</si>
  <si>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</si>
  <si>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</si>
  <si>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</si>
  <si>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</si>
  <si>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</si>
  <si>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</si>
  <si>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</si>
  <si>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</si>
  <si>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</si>
  <si>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</si>
  <si>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</si>
  <si>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</si>
  <si>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</si>
  <si>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</si>
  <si>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</si>
  <si>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</si>
  <si>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</si>
  <si>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</si>
  <si>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</si>
  <si>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</si>
  <si>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</si>
  <si>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</si>
  <si>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</si>
  <si>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</si>
  <si>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</si>
  <si>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</si>
  <si>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</si>
  <si>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</si>
  <si>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</si>
  <si>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</si>
  <si>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</si>
  <si>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</si>
  <si>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</si>
  <si>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</si>
  <si>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</si>
  <si>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</si>
  <si>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</si>
  <si>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</si>
  <si>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</si>
  <si>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</si>
  <si>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</si>
  <si>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</si>
  <si>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</si>
  <si>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</si>
  <si>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</si>
  <si>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</si>
  <si>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</si>
  <si>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</si>
  <si>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</si>
  <si>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</si>
  <si>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</si>
  <si>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</si>
  <si>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</si>
  <si>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</si>
  <si>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</si>
  <si>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</si>
  <si>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</si>
  <si>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</si>
  <si>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</si>
  <si>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</si>
  <si>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</si>
  <si>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</si>
  <si>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</si>
  <si>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</si>
  <si>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</si>
  <si>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</si>
  <si>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</si>
  <si>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</si>
  <si>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</si>
  <si>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</si>
  <si>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</si>
  <si>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</si>
  <si>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</si>
  <si>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</si>
  <si>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</si>
  <si>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</si>
  <si>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</si>
  <si>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</si>
  <si>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</si>
  <si>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</si>
  <si>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</si>
  <si>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</si>
  <si>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</si>
  <si>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</si>
  <si>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</si>
  <si>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</si>
  <si>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</si>
  <si>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</si>
  <si>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</si>
  <si>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</si>
  <si>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</si>
  <si>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</si>
  <si>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</si>
  <si>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</si>
  <si>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</si>
  <si>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</si>
  <si>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</si>
  <si>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</si>
  <si>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</si>
  <si>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</si>
  <si>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</si>
  <si>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</si>
  <si>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</si>
  <si>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</si>
  <si>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</si>
  <si>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</si>
  <si>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</si>
  <si>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</si>
  <si>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</si>
  <si>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</si>
  <si>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</si>
  <si>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</si>
  <si>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</si>
  <si>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</si>
  <si>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</si>
  <si>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</si>
  <si>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</si>
  <si>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</si>
  <si>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</si>
  <si>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</si>
  <si>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</si>
  <si>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</si>
  <si>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</si>
  <si>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</si>
  <si>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</si>
  <si>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</si>
  <si>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</si>
  <si>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</si>
  <si>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</si>
  <si>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</si>
  <si>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</si>
  <si>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</si>
  <si>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</si>
  <si>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</si>
  <si>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</si>
  <si>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</si>
  <si>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</si>
  <si>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</si>
  <si>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</si>
  <si>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</si>
  <si>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</si>
  <si>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</si>
  <si>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</si>
  <si>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</si>
  <si>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</si>
  <si>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</si>
  <si>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</si>
  <si>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</si>
  <si>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</si>
  <si>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</si>
  <si>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</si>
  <si>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</si>
  <si>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</si>
  <si>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</si>
  <si>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</si>
  <si>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</si>
  <si>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</si>
  <si>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</si>
  <si>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</si>
  <si>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</si>
  <si>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</si>
  <si>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</si>
  <si>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</si>
  <si>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</si>
  <si>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</si>
  <si>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</si>
  <si>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</si>
  <si>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</si>
  <si>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</si>
  <si>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</si>
  <si>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</si>
  <si>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</si>
  <si>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</si>
  <si>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</si>
  <si>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</si>
  <si>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</si>
  <si>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</si>
  <si>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</si>
  <si>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</si>
  <si>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</si>
  <si>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</si>
  <si>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</si>
  <si>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</si>
  <si>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</si>
  <si>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</si>
  <si>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</si>
  <si>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</si>
  <si>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</si>
  <si>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</si>
  <si>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</si>
  <si>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</si>
  <si>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</si>
  <si>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</si>
  <si>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</si>
  <si>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</si>
  <si>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</si>
  <si>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</si>
  <si>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</si>
  <si>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</si>
  <si>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</si>
  <si>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</si>
  <si>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</si>
  <si>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</si>
  <si>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</si>
  <si>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</si>
  <si>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</si>
  <si>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</si>
  <si>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</si>
  <si>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</si>
  <si>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</si>
  <si>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</si>
  <si>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</si>
  <si>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</si>
  <si>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</si>
  <si>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</si>
  <si>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</si>
  <si>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</si>
  <si>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</si>
  <si>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</si>
  <si>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</si>
  <si>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</si>
  <si>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</si>
  <si>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</si>
  <si>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</si>
  <si>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</si>
  <si>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</si>
  <si>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</si>
  <si>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</si>
  <si>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</si>
  <si>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</si>
  <si>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</si>
  <si>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</si>
  <si>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</si>
  <si>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</si>
  <si>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</si>
  <si>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</si>
  <si>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</si>
  <si>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</si>
  <si>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</si>
  <si>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</si>
  <si>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</si>
  <si>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</si>
  <si>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</si>
  <si>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</si>
  <si>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</si>
  <si>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</si>
  <si>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</si>
  <si>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</si>
  <si>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</si>
  <si>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</si>
  <si>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</si>
  <si>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</si>
  <si>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</si>
  <si>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</si>
  <si>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</si>
  <si>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</si>
  <si>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</si>
  <si>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</si>
  <si>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</si>
  <si>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</si>
  <si>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</si>
  <si>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</si>
  <si>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</si>
  <si>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</si>
  <si>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</si>
  <si>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</si>
  <si>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</si>
  <si>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</si>
  <si>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</si>
  <si>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</si>
  <si>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</si>
  <si>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</si>
  <si>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</si>
  <si>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</si>
  <si>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</si>
  <si>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</si>
  <si>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</si>
  <si>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</si>
  <si>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</si>
  <si>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</si>
  <si>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</si>
  <si>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</si>
  <si>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</si>
  <si>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</si>
  <si>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</si>
  <si>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</si>
  <si>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</si>
  <si>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</si>
  <si>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</si>
  <si>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</si>
  <si>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</si>
  <si>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</si>
  <si>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</si>
  <si>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</si>
  <si>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</si>
  <si>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</si>
  <si>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</si>
  <si>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</si>
  <si>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</si>
  <si>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</si>
  <si>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</si>
  <si>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</si>
  <si>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</si>
  <si>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</si>
  <si>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</si>
  <si>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</si>
  <si>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</si>
  <si>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</si>
  <si>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</si>
  <si>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</si>
  <si>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</si>
  <si>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</si>
  <si>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</si>
  <si>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</si>
  <si>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</si>
  <si>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</si>
  <si>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</si>
  <si>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</si>
  <si>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</si>
  <si>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</si>
  <si>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</si>
  <si>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</si>
  <si>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</si>
  <si>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</si>
  <si>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</si>
  <si>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</si>
  <si>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</si>
  <si>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</si>
  <si>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</si>
  <si>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</si>
  <si>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</si>
  <si>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</si>
  <si>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</si>
  <si>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</si>
  <si>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</si>
  <si>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</si>
  <si>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</si>
  <si>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</si>
  <si>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</si>
  <si>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</si>
  <si>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</si>
  <si>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</si>
  <si>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</si>
  <si>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</si>
  <si>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</si>
  <si>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</si>
  <si>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</si>
  <si>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</si>
  <si>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</si>
  <si>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</si>
  <si>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</si>
  <si>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</si>
  <si>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</si>
  <si>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</si>
  <si>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</si>
  <si>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</si>
  <si>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</si>
  <si>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</si>
  <si>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</si>
  <si>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</si>
  <si>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</si>
  <si>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</si>
  <si>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</si>
  <si>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</si>
  <si>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</si>
  <si>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</si>
  <si>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</si>
  <si>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</si>
  <si>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</si>
  <si>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</si>
  <si>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</si>
  <si>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</si>
  <si>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</si>
  <si>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</si>
  <si>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</si>
  <si>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</si>
  <si>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</si>
  <si>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</si>
  <si>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</si>
  <si>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</si>
  <si>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</si>
  <si>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</si>
  <si>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</si>
  <si>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</si>
  <si>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</si>
  <si>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</si>
  <si>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</si>
  <si>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</si>
  <si>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</si>
  <si>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</si>
  <si>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</si>
  <si>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</si>
  <si>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</si>
  <si>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</si>
  <si>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</si>
  <si>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</si>
  <si>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</si>
  <si>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</si>
  <si>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</si>
  <si>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</si>
  <si>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</si>
  <si>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</si>
  <si>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</si>
  <si>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</si>
  <si>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</si>
  <si>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</si>
  <si>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</si>
  <si>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</si>
  <si>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</si>
  <si>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</si>
  <si>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</si>
  <si>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</si>
  <si>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</si>
  <si>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</si>
  <si>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</si>
  <si>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</si>
  <si>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</si>
  <si>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</si>
  <si>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</si>
  <si>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</si>
  <si>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</si>
  <si>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</si>
  <si>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</si>
  <si>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</si>
  <si>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</si>
  <si>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</si>
  <si>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</si>
  <si>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</si>
  <si>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</si>
  <si>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</si>
  <si>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</si>
  <si>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</si>
  <si>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</si>
  <si>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</si>
  <si>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</si>
  <si>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</si>
  <si>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</si>
  <si>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</si>
  <si>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</si>
  <si>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</si>
  <si>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</si>
  <si>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</si>
  <si>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</si>
  <si>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</si>
  <si>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</si>
  <si>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</si>
  <si>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</si>
  <si>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</si>
  <si>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</si>
  <si>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</si>
  <si>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</si>
  <si>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</si>
  <si>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</si>
  <si>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</si>
  <si>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</si>
  <si>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</si>
  <si>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</si>
  <si>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</si>
  <si>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</si>
  <si>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</si>
  <si>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</si>
  <si>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</si>
  <si>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</si>
  <si>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</si>
  <si>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</si>
  <si>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</si>
  <si>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</si>
  <si>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</si>
  <si>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</si>
  <si>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</si>
  <si>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</si>
  <si>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</si>
  <si>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</si>
  <si>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</si>
  <si>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</si>
  <si>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</si>
  <si>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</si>
  <si>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</si>
  <si>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</si>
  <si>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</si>
  <si>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</si>
  <si>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</si>
  <si>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</si>
  <si>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</si>
  <si>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</si>
  <si>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</si>
  <si>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</si>
  <si>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</si>
  <si>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</si>
  <si>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</si>
  <si>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</si>
  <si>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</si>
  <si>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</si>
  <si>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</si>
  <si>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</si>
  <si>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</si>
  <si>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</si>
  <si>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</si>
  <si>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</si>
  <si>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</si>
  <si>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</si>
  <si>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</si>
  <si>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</si>
  <si>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</si>
  <si>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</si>
  <si>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</si>
  <si>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</si>
  <si>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</si>
  <si>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</si>
  <si>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</si>
  <si>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</si>
  <si>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</si>
  <si>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</si>
  <si>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</si>
  <si>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</si>
  <si>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</si>
  <si>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</si>
  <si>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</si>
  <si>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</si>
  <si>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</si>
  <si>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</si>
  <si>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</si>
  <si>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</si>
  <si>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</si>
  <si>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</si>
  <si>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</si>
  <si>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</si>
  <si>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</si>
  <si>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</si>
  <si>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</si>
  <si>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</si>
  <si>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</si>
  <si>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</si>
  <si>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</si>
  <si>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</si>
  <si>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</si>
  <si>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</si>
  <si>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</si>
  <si>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</si>
  <si>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</si>
  <si>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</si>
  <si>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</si>
  <si>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</si>
  <si>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</si>
  <si>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</si>
  <si>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</si>
  <si>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</si>
  <si>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</si>
  <si>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</si>
  <si>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</si>
  <si>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</si>
  <si>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</si>
  <si>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</si>
  <si>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</si>
  <si>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</si>
  <si>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</si>
  <si>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</si>
  <si>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</si>
  <si>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</si>
  <si>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</si>
  <si>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</si>
  <si>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</si>
  <si>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</si>
  <si>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</si>
  <si>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</si>
  <si>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</si>
  <si>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</si>
  <si>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</si>
  <si>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</si>
  <si>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</si>
  <si>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</si>
  <si>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</si>
  <si>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</si>
  <si>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</si>
  <si>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</si>
  <si>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</si>
  <si>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</si>
  <si>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</si>
  <si>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</si>
  <si>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</si>
  <si>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</si>
  <si>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</si>
  <si>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</si>
  <si>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</si>
  <si>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</si>
  <si>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</si>
  <si>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</si>
  <si>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</si>
  <si>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</si>
  <si>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</si>
  <si>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</si>
  <si>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</si>
  <si>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</si>
  <si>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</si>
  <si>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</si>
  <si>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</si>
  <si>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</si>
  <si>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</si>
  <si>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</si>
  <si>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</si>
  <si>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</si>
  <si>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</si>
  <si>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</si>
  <si>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</si>
  <si>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</si>
  <si>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</si>
  <si>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</si>
  <si>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</si>
  <si>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</si>
  <si>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</si>
  <si>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</si>
  <si>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</si>
  <si>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</si>
  <si>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</si>
  <si>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</si>
  <si>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</si>
  <si>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</si>
  <si>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</si>
  <si>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</si>
  <si>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</si>
  <si>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</si>
  <si>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</si>
  <si>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</si>
  <si>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</si>
  <si>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</si>
  <si>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</si>
  <si>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</si>
  <si>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</si>
  <si>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</si>
  <si>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</si>
  <si>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</si>
  <si>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</si>
  <si>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</si>
  <si>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</si>
  <si>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</si>
  <si>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</si>
  <si>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</si>
  <si>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</si>
  <si>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</si>
  <si>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</si>
  <si>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</si>
  <si>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</si>
  <si>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</si>
  <si>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</si>
  <si>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</si>
  <si>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</si>
  <si>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</si>
  <si>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</si>
  <si>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</si>
  <si>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</si>
  <si>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</si>
  <si>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</si>
  <si>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</si>
  <si>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</si>
  <si>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</si>
  <si>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</si>
  <si>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</si>
  <si>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</si>
  <si>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</si>
  <si>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</si>
  <si>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</si>
  <si>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</si>
  <si>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</si>
  <si>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</si>
  <si>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</si>
  <si>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</si>
  <si>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</si>
  <si>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</si>
  <si>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</si>
  <si>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</si>
  <si>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</si>
  <si>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</si>
  <si>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</si>
  <si>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</si>
  <si>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</si>
  <si>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</si>
  <si>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</si>
  <si>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</si>
  <si>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</si>
  <si>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</si>
  <si>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</si>
  <si>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</si>
  <si>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</si>
  <si>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</si>
  <si>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</si>
  <si>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</si>
  <si>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</si>
  <si>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</si>
  <si>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</si>
  <si>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</si>
  <si>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</si>
  <si>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</si>
  <si>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</si>
  <si>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</si>
  <si>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</si>
  <si>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</si>
  <si>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</si>
  <si>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</si>
  <si>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</si>
  <si>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</si>
  <si>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</si>
  <si>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</si>
  <si>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</si>
  <si>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</si>
  <si>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</si>
  <si>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</si>
  <si>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</si>
  <si>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</si>
  <si>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</si>
  <si>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</si>
  <si>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</si>
  <si>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</si>
  <si>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</si>
  <si>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</si>
  <si>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</si>
  <si>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</si>
  <si>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</si>
  <si>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</si>
  <si>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</si>
  <si>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</si>
  <si>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</si>
  <si>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</si>
  <si>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</si>
  <si>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</si>
  <si>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</si>
  <si>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</si>
  <si>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</si>
  <si>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</si>
  <si>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</si>
  <si>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</si>
  <si>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</si>
  <si>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</si>
  <si>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</si>
  <si>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</si>
  <si>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</si>
  <si>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</si>
  <si>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</si>
  <si>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</si>
  <si>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</si>
  <si>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</si>
  <si>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</si>
  <si>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</si>
  <si>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</si>
  <si>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</si>
  <si>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</si>
  <si>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</si>
  <si>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</si>
  <si>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</si>
  <si>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</si>
  <si>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</si>
  <si>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</si>
  <si>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</si>
  <si>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</si>
  <si>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</si>
  <si>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</si>
  <si>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</si>
  <si>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</si>
  <si>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</si>
  <si>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</si>
  <si>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</si>
  <si>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</si>
  <si>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</si>
  <si>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</si>
  <si>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</si>
  <si>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</si>
  <si>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</si>
  <si>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</si>
  <si>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</si>
  <si>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</si>
  <si>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</si>
  <si>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</si>
  <si>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</si>
  <si>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</si>
  <si>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</si>
  <si>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</si>
  <si>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</si>
  <si>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</si>
  <si>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</si>
  <si>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</si>
  <si>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</si>
  <si>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</si>
  <si>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</si>
  <si>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</si>
  <si>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</si>
  <si>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</si>
  <si>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</si>
  <si>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</si>
  <si>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</si>
  <si>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</si>
  <si>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</si>
  <si>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</si>
  <si>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</si>
  <si>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</si>
  <si>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</si>
  <si>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</si>
  <si>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</si>
  <si>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</si>
  <si>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</si>
  <si>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</si>
  <si>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</si>
  <si>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</si>
  <si>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</si>
  <si>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</si>
  <si>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</si>
  <si>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</si>
  <si>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</si>
  <si>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</si>
  <si>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</si>
  <si>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</si>
  <si>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</si>
  <si>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</si>
  <si>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</si>
  <si>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</si>
  <si>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</si>
  <si>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</si>
  <si>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</si>
  <si>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</si>
  <si>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</si>
  <si>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</si>
  <si>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</si>
  <si>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</si>
  <si>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</si>
  <si>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</si>
  <si>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</si>
  <si>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</si>
  <si>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</si>
  <si>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</si>
  <si>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</si>
  <si>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</si>
  <si>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</si>
  <si>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</si>
  <si>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</si>
  <si>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</si>
  <si>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</si>
  <si>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</si>
  <si>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</si>
  <si>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</si>
  <si>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</si>
  <si>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</si>
  <si>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</si>
  <si>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</si>
  <si>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</si>
  <si>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</si>
  <si>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</si>
  <si>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</si>
  <si>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</si>
  <si>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</si>
  <si>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</si>
  <si>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</si>
  <si>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</si>
  <si>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</si>
  <si>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</si>
  <si>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</si>
  <si>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</si>
  <si>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</si>
  <si>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</si>
  <si>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</si>
  <si>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</si>
  <si>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</si>
  <si>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</si>
  <si>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</si>
  <si>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</si>
  <si>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</si>
  <si>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</si>
  <si>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</si>
  <si>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</si>
  <si>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</si>
  <si>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</si>
  <si>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</si>
  <si>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</si>
  <si>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</si>
  <si>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</si>
  <si>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</si>
  <si>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</si>
  <si>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</si>
  <si>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</si>
  <si>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</si>
  <si>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</si>
  <si>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</si>
  <si>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</si>
  <si>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</si>
  <si>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</si>
  <si>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</si>
  <si>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</si>
  <si>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</si>
  <si>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</si>
  <si>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</si>
  <si>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</si>
  <si>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</si>
  <si>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</si>
  <si>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</si>
  <si>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</si>
  <si>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</si>
  <si>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</si>
  <si>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</si>
  <si>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</si>
  <si>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</si>
  <si>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</si>
  <si>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</si>
  <si>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</si>
  <si>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</si>
  <si>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</si>
  <si>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</si>
  <si>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</si>
  <si>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</si>
  <si>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</si>
  <si>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</si>
  <si>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</si>
  <si>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</si>
  <si>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</si>
  <si>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</si>
  <si>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</si>
  <si>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</si>
  <si>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</si>
  <si>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</si>
  <si>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</si>
  <si>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</si>
  <si>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</si>
  <si>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</si>
  <si>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</si>
  <si>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</si>
  <si>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</si>
  <si>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</si>
  <si>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</si>
  <si>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</si>
  <si>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</si>
  <si>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</si>
  <si>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</si>
  <si>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</si>
  <si>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</si>
  <si>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</si>
  <si>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</si>
  <si>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</si>
  <si>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</si>
  <si>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</si>
  <si>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</si>
  <si>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</si>
  <si>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</si>
  <si>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</si>
  <si>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</si>
  <si>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</si>
  <si>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</si>
  <si>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</si>
  <si>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</si>
  <si>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</si>
  <si>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</si>
  <si>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</si>
  <si>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</si>
  <si>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</si>
  <si>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</si>
  <si>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</si>
  <si>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</si>
  <si>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</si>
  <si>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</si>
  <si>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</si>
  <si>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</si>
  <si>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</si>
  <si>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</si>
  <si>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</si>
  <si>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</si>
  <si>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</si>
  <si>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</si>
  <si>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</si>
  <si>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</si>
  <si>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</si>
  <si>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</si>
  <si>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</si>
  <si>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</si>
  <si>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</si>
  <si>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</si>
  <si>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</si>
  <si>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</si>
  <si>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</si>
  <si>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</si>
  <si>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</si>
  <si>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</si>
  <si>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</si>
  <si>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</si>
  <si>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</si>
  <si>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</si>
  <si>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</si>
  <si>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</si>
  <si>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</si>
  <si>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</si>
  <si>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</si>
  <si>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</si>
  <si>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</si>
  <si>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</si>
  <si>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</si>
  <si>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</si>
  <si>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</si>
  <si>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</si>
  <si>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</si>
  <si>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</si>
  <si>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</si>
  <si>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</si>
  <si>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</si>
  <si>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</si>
  <si>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</si>
  <si>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</si>
  <si>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</si>
  <si>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</si>
  <si>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</si>
  <si>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</si>
  <si>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</si>
  <si>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</si>
  <si>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</si>
  <si>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</si>
  <si>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</si>
  <si>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</si>
  <si>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</si>
  <si>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</si>
  <si>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</si>
  <si>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</si>
  <si>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</si>
  <si>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</si>
  <si>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</si>
  <si>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</si>
  <si>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</si>
  <si>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</si>
  <si>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</si>
  <si>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</si>
  <si>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</si>
  <si>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</si>
  <si>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</si>
  <si>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</si>
  <si>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</si>
  <si>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</si>
  <si>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</si>
  <si>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</si>
  <si>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</si>
  <si>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</si>
  <si>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</si>
  <si>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</si>
  <si>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</si>
  <si>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</si>
  <si>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</si>
  <si>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</si>
  <si>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</si>
  <si>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</si>
  <si>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</si>
  <si>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</si>
  <si>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</si>
  <si>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</si>
  <si>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</si>
  <si>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</si>
  <si>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</si>
  <si>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</si>
  <si>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</si>
  <si>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</si>
  <si>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</si>
  <si>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</si>
  <si>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</si>
  <si>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</si>
  <si>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</si>
  <si>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</si>
  <si>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</si>
  <si>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</si>
  <si>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</si>
  <si>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</si>
  <si>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</si>
  <si>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</si>
  <si>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</si>
  <si>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</si>
  <si>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</si>
  <si>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</si>
  <si>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</si>
  <si>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</si>
  <si>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</si>
  <si>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</si>
  <si>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</si>
  <si>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</si>
  <si>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</si>
  <si>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</si>
  <si>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</si>
  <si>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</si>
  <si>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</si>
  <si>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</si>
  <si>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</si>
  <si>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</si>
  <si>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</si>
  <si>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</si>
  <si>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PCM-20251116-00001050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</si>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</sst>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314.55369085648272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0.41895706018840428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4.9975578702287748E-2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45977.502116782409</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45977.502116782409</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45977.502116782409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45977.502116782409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45977.502116782409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45977.502116782409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45977.502116782409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45977.502116782409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45977.502116782409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45977.502116782409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45977.502116782409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45977.502116782409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45977.502116782409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45977.502116782409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45977.502116782409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45977.502116782409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45977.502116782409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45977.502116782409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45977.502116782409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45977.502116782409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45977.502116782409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45977.502116782409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45977.502116782409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45977.502116782409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45977.502116782409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45977.502116782409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45977.502116782409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45977.502116782409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45977.502116782409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45977.502116782409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45977.502116782409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45977.502116782409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45977.502116782409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45977.502116782409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45977.502116782409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45977.502116782409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45977.502116782409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45977.502116782409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45977.502116782409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45977.502116782409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45977.502116782409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45977.502116782409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45977.502116782409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45977.502116782409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45977.502116782409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45977.502116782409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45977.502116782409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45977.502116782409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45977.502116782409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45977.502116782409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45977.502116782409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45977.502116782409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45977.502116782409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45977.502116782409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45977.502116782409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45977.502116782409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45977.502116782409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45977.502116782409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45977.502116782409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45977.502116782409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45977.502116782409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45977.502116782409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45977.502116782409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45977.502116782409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45977.502116782409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45977.502116782409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45977.502116782409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45977.502116782409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45977.502116782409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45977.502116782409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45977.502116782409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45977.502116782409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45977.502116782409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45977.502116782409</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45977.502116782409</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45977.502116782409</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1E681B0E-2A78-406D-B193-9BB6E70AD827}"/>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0"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152.50227881944738</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1.0657741898176027</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0.48319317129789852</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45977.502116782409</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5.3031134259072132E-2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39123</v>
      </c>
      <c r="B8" s="18" t="str">
        <f>IFERROR(VLOOKUP(D8,DB!A:K,11,0),"")</f>
        <v>R2</v>
      </c>
      <c r="C8" s="18">
        <v>2</v>
      </c>
      <c r="D8" s="18" t="s">
        <v>25261</v>
      </c>
      <c r="E8" s="103" t="s">
        <v>39024</v>
      </c>
      <c r="F8" s="104">
        <v>45977.467372685183</v>
      </c>
      <c r="G8" s="105">
        <f ca="1">IFERROR(NOW()-F8,"-")</f>
        <v>3.4744097225484438E-2</v>
      </c>
      <c r="H8" s="149" t="s">
        <v>39124</v>
      </c>
      <c r="I8" s="18" t="str">
        <f>IFERROR(VLOOKUP(D8,DB!A:F,6,0),"")</f>
        <v>SCECO</v>
      </c>
      <c r="J8" s="18" t="str">
        <f>IFERROR(VLOOKUP(D8,DB!A:G,7,0),"")</f>
        <v>Vandalized</v>
      </c>
      <c r="K8" s="19" t="s">
        <v>39125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39126</v>
      </c>
      <c r="B9" s="18" t="str">
        <f>IFERROR(VLOOKUP(D9,DB!A:K,11,0),"")</f>
        <v>R2</v>
      </c>
      <c r="C9" s="18">
        <v>5</v>
      </c>
      <c r="D9" s="18" t="s">
        <v>24920</v>
      </c>
      <c r="E9" s="103" t="s">
        <v>39024</v>
      </c>
      <c r="F9" s="104">
        <v>45977.495659722219</v>
      </c>
      <c r="G9" s="105">
        <f ca="1">IFERROR(NOW()-F9,"-")</f>
        <v>6.4570601898594759E-3</v>
      </c>
      <c r="H9" s="104">
        <v>45977.489745370367</v>
      </c>
      <c r="I9" s="18" t="str">
        <f>IFERROR(VLOOKUP(D9,DB!A:F,6,0),"")</f>
        <v>Generator-SG</v>
      </c>
      <c r="J9" s="18" t="str">
        <f>IFERROR(VLOOKUP(D9,DB!A:G,7,0),"")</f>
        <v>Vandalized</v>
      </c>
      <c r="K9" s="19" t="s">
        <v>39127</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45977.502116782409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45977.502116782409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45977.502116782409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45977.502116782409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45977.502116782409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45977.502116782409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45977.502116782409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45977.502116782409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45977.502116782409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45977.502116782409</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45977.502116782409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45977.502116782409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45977.502116782409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45977.502116782409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45977.502116782409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45977.502116782409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45977.502116782409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45977.502116782409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45977.502116782409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45977.502116782409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45977.502116782409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45977.502116782409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45977.502116782409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45977.502116782409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45977.502116782409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45977.502116782409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45977.502116782409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45977.502116782409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45977.502116782409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45977.502116782409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45977.502116782409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45977.502116782409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45977.502116782409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45977.502116782409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45977.502116782409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45977.502116782409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45977.502116782409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45977.502116782409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45977.502116782409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45977.502116782409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45977.502116782409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45977.502116782409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45977.502116782409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45977.502116782409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45977.502116782409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45977.502116782409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45977.502116782409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45977.502116782409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45977.502116782409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45977.502116782409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45977.502116782409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45977.502116782409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45977.502116782409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45977.502116782409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45977.502116782409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45977.502116782409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45977.502116782409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45977.502116782409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45977.502116782409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45977.502116782409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45977.502116782409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45977.502116782409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45977.502116782409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45977.502116782409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45977.502116782409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45977.502116782409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45977.502116782409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45977.502116782409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45977.502116782409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45977.502116782409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45977.502116782409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45977.502116782409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45977.502116782409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45977.502116782409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45977.502116782409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45977.502116782409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45977.502116782409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45977.502116782409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45977.502116782409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45977.502116782409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45977.502116782409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45977.502116782409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45977.502116782409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45977.502116782409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45977.502116782409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45977.502116782409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45977.502116782409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45977.502116782409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45977.502116782409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45977.502116782409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45977.502116782409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45977.502116782409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45977.502116782409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45977.502116782409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45977.502116782409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45977.502116782409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45977.502116782409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45977.502116782409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45977.502116782409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45977.502116782409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45977.502116782409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45977.502116782409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45977.502116782409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45977.502116782409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45977.502116782409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45977.502116782409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45977.502116782409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45977.502116782409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45977.502116782409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45977.502116782409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45977.502116782409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45977.502116782409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45977.502116782409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45977.502116782409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45977.502116782409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45977.502116782409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45977.502116782409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45977.502116782409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45977.502116782409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45977.502116782409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45977.502116782409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45977.502116782409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45977.502116782409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45977.502116782409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45977.502116782409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45977.502116782409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45977.502116782409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45977.502116782409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45977.502116782409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45977.502116782409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45977.502116782409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45977.502116782409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45977.502116782409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45977.502116782409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45977.502116782409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45977.502116782409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45977.502116782409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45977.502116782409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45977.502116782409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45977.502116782409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45977.502116782409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45977.502116782409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45977.502116782409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45977.502116782409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45977.502116782409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45977.502116782409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45977.502116782409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45977.502116782409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45977.502116782409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45977.502116782409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45977.502116782409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45977.502116782409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45977.502116782409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45977.502116782409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45977.502116782409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45977.502116782409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45977.502116782409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45977.502116782409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45977.502116782409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45977.502116782409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45977.502116782409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45977.502116782409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45977.502116782409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45977.502116782409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45977.502116782409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45977.502116782409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45977.502116782409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45977.502116782409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45977.502116782409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45977.502116782409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45977.502116782409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45977.502116782409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45977.502116782409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45977.502116782409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45977.502116782409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45977.502116782409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45977.502116782409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45977.502116782409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45977.502116782409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45977.502116782409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45977.502116782409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45977.502116782409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45977.502116782409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45977.502116782409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45977.502116782409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45977.502116782409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45977.502116782409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45977.502116782409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45977.502116782409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45977.502116782409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45977.502116782409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45977.502116782409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45977.502116782409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45977.502116782409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45977.502116782409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45977.502116782409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45977.502116782409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45977.502116782409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45977.502116782409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45977.502116782409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45977.502116782409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45977.502116782409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45977.502116782409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45977.502116782409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45977.502116782409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45977.502116782409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45977.502116782409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45977.502116782409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45977.502116782409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45977.502116782409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45977.502116782409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45977.502116782409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45977.502116782409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45977.502116782409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45977.502116782409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45977.502116782409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45977.502116782409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45977.502116782409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45977.502116782409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45977.502116782409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45977.502116782409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45977.502116782409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45977.502116782409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45977.502116782409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45977.502116782409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45977.502116782409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45977.502116782409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45977.502116782409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45977.502116782409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45977.502116782409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45977.502116782409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45977.502116782409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45977.502116782409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45977.502116782409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45977.502116782409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45977.502116782409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45977.502116782409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45977.502116782409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45977.502116782409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45977.502116782409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45977.502116782409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45977.502116782409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45977.502116782409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45977.502116782409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45977.502116782409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45977.502116782409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45977.502116782409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45977.502116782409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45977.502116782409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45977.502116782409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45977.502116782409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45977.502116782409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45977.502116782409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45977.502116782409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45977.502116782409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45977.502116782409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45977.502116782409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45977.502116782409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45977.502116782409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45977.502116782409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45977.502116782409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45977.502116782409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45977.502116782409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45977.502116782409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45977.502116782409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45977.502116782409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45977.502116782409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45977.502116782409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45977.502116782409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45977.502116782409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45977.502116782409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45977.502116782409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45977.502116782409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45977.502116782409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45977.502116782409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45977.502116782409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45977.502116782409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45977.502116782409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45977.502116782409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45977.502116782409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45977.502116782409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45977.502116782409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45977.502116782409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45977.502116782409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45977.502116782409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45977.502116782409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45977.502116782409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45977.502116782409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45977.502116782409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45977.502116782409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45977.502116782409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45977.502116782409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45977.502116782409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45977.502116782409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45977.502116782409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45977.502116782409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45977.502116782409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45977.502116782409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45977.502116782409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45977.502116782409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45977.502116782409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45977.502116782409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45977.502116782409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45977.502116782409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45977.502116782409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45977.502116782409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45977.502116782409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45977.502116782409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45977.502116782409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45977.502116782409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45977.502116782409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45977.502116782409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45977.502116782409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45977.502116782409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45977.502116782409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45977.502116782409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45977.502116782409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45977.502116782409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45977.502116782409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45977.502116782409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45977.502116782409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45977.502116782409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45977.502116782409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45977.502116782409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45977.502116782409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45977.502116782409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45977.502116782409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45977.502116782409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45977.502116782409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45977.502116782409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45977.502116782409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45977.502116782409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45977.502116782409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45977.502116782409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45977.502116782409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45977.502116782409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45977.502116782409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45977.502116782409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45977.502116782409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45977.502116782409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45977.502116782409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45977.502116782409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45977.502116782409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45977.502116782409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45977.502116782409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45977.502116782409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45977.502116782409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45977.502116782409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45977.502116782409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45977.502116782409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45977.502116782409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45977.502116782409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45977.502116782409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45977.502116782409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45977.502116782409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45977.502116782409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45977.502116782409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45977.502116782409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45977.502116782409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45977.502116782409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45977.502116782409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45977.502116782409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45977.502116782409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45977.502116782409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45977.502116782409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45977.502116782409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45977.502116782409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45977.502116782409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45977.502116782409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45977.502116782409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45977.502116782409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45977.502116782409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45977.502116782409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45977.502116782409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45977.502116782409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45977.502116782409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45977.502116782409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45977.502116782409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45977.502116782409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45977.502116782409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45977.502116782409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45977.502116782409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45977.502116782409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45977.502116782409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45977.502116782409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45977.502116782409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45977.502116782409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45977.502116782409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45977.502116782409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45977.502116782409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45977.502116782409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45977.502116782409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45977.502116782409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45977.502116782409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45977.502116782409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45977.502116782409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45977.502116782409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45977.502116782409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45977.502116782409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45977.502116782409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45977.502116782409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45977.502116782409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45977.502116782409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45977.502116782409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45977.502116782409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45977.502116782409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45977.502116782409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45977.502116782409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45977.502116782409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45977.502116782409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45977.502116782409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45977.502116782409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45977.502116782409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45977.502116782409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45977.502116782409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45977.502116782409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45977.502116782409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45977.502116782409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45977.502116782409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45977.502116782409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45977.502116782409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45977.502116782409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45977.502116782409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45977.502116782409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45977.502116782409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45977.502116782409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45977.502116782409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45977.502116782409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45977.502116782409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45977.502116782409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45977.502116782409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45977.502116782409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45977.502116782409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45977.502116782409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45977.502116782409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45977.502116782409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45977.502116782409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45977.502116782409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45977.502116782409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45977.502116782409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45977.502116782409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45977.502116782409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45977.502116782409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45977.502116782409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45977.502116782409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45977.502116782409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45977.502116782409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45977.502116782409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45977.502116782409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45977.502116782409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45977.502116782409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45977.502116782409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45977.502116782409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45977.502116782409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45977.502116782409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45977.502116782409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45977.502116782409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45977.502116782409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45977.502116782409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45977.502116782409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45977.502116782409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45977.502116782409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45977.502116782409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45977.502116782409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45977.502116782409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45977.502116782409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45977.502116782409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45977.502116782409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45977.502116782409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45977.502116782409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45977.502116782409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45977.502116782409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45977.502116782409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45977.502116782409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45977.502116782409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45977.502116782409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45977.502116782409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45977.502116782409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45977.502116782409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45977.502116782409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45977.502116782409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45977.502116782409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45977.502116782409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45977.502116782409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45977.502116782409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45977.502116782409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45977.502116782409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45977.502116782409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45977.502116782409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45977.502116782409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45977.502116782409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45977.502116782409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45977.502116782409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45977.502116782409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45977.502116782409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45977.502116782409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45977.502116782409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45977.502116782409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45977.502116782409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45977.502116782409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45977.502116782409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45977.502116782409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45977.502116782409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45977.502116782409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45977.502116782409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45977.502116782409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45977.502116782409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45977.502116782409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45977.502116782409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45977.502116782409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45977.502116782409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45977.502116782409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45977.502116782409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45977.502116782409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45977.502116782409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45977.502116782409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45977.502116782409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45977.502116782409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45977.502116782409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45977.502116782409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45977.502116782409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45977.502116782409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45977.502116782409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45977.502116782409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45977.502116782409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45977.502116782409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45977.502116782409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45977.502116782409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45977.502116782409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45977.502116782409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45977.502116782409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45977.502116782409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45977.502116782409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45977.502116782409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45977.502116782409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45977.502116782409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45977.502116782409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45977.502116782409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45977.502116782409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45977.502116782409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45977.502116782409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45977.502116782409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45977.502116782409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45977.502116782409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45977.502116782409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45977.502116782409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45977.502116782409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45977.502116782409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45977.502116782409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45977.502116782409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45977.502116782409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45977.502116782409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45977.502116782409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45977.502116782409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45977.502116782409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45977.502116782409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45977.502116782409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45977.502116782409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45977.502116782409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45977.502116782409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45977.502116782409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45977.502116782409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45977.502116782409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45977.502116782409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45977.502116782409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45977.502116782409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45977.502116782409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45977.502116782409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45977.502116782409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45977.502116782409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45977.502116782409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45977.502116782409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45977.502116782409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45977.502116782409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45977.502116782409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45977.502116782409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45977.502116782409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45977.502116782409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45977.502116782409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45977.502116782409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45977.502116782409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45977.502116782409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45977.502116782409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45977.502116782409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45977.502116782409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45977.502116782409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45977.502116782409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45977.502116782409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45977.502116782409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45977.502116782409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45977.502116782409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45977.502116782409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45977.502116782409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45977.502116782409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45977.502116782409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45977.502116782409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45977.502116782409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45977.502116782409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45977.502116782409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45977.502116782409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45977.502116782409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45977.502116782409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45977.502116782409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45977.502116782409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45977.502116782409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45977.502116782409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45977.502116782409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45977.502116782409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45977.502116782409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45977.502116782409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45977.502116782409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45977.502116782409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45977.502116782409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45977.502116782409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45977.502116782409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45977.502116782409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45977.502116782409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45977.502116782409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45977.502116782409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45977.502116782409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45977.502116782409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45977.502116782409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45977.502116782409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45977.502116782409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45977.502116782409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45977.502116782409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45977.502116782409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45977.502116782409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45977.502116782409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45977.502116782409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45977.502116782409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45977.502116782409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45977.502116782409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45977.502116782409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45977.502116782409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45977.502116782409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45977.502116782409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45977.502116782409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45977.502116782409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45977.502116782409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45977.502116782409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45977.502116782409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45977.502116782409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45977.502116782409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45977.502116782409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45977.502116782409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45977.502116782409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45977.502116782409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45977.502116782409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45977.502116782409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45977.502116782409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45977.502116782409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45977.502116782409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45977.502116782409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45977.502116782409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45977.502116782409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45977.502116782409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45977.502116782409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45977.502116782409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45977.502116782409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45977.502116782409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45977.502116782409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45977.502116782409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45977.502116782409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45977.502116782409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45977.502116782409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45977.502116782409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45977.502116782409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45977.502116782409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45977.502116782409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45977.502116782409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45977.502116782409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45977.502116782409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45977.502116782409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45977.502116782409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45977.502116782409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45977.502116782409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45977.502116782409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45977.502116782409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45977.502116782409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45977.502116782409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45977.502116782409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45977.502116782409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45977.502116782409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45977.502116782409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45977.502116782409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45977.502116782409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45977.502116782409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45977.502116782409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45977.502116782409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45977.502116782409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45977.502116782409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45977.502116782409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45977.502116782409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45977.502116782409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45977.502116782409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45977.502116782409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45977.502116782409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45977.502116782409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45977.502116782409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45977.502116782409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45977.502116782409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45977.502116782409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45977.502116782409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45977.502116782409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45977.502116782409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45977.502116782409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45977.502116782409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45977.502116782409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45977.502116782409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45977.502116782409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45977.502116782409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45977.502116782409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45977.502116782409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45977.502116782409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45977.502116782409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45977.502116782409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45977.502116782409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45977.502116782409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45977.502116782409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45977.502116782409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45977.502116782409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45977.502116782409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45977.502116782409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45977.502116782409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45977.502116782409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45977.502116782409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45977.502116782409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45977.502116782409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45977.502116782409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45977.502116782409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45977.502116782409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45977.502116782409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45977.502116782409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45977.502116782409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45977.502116782409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45977.502116782409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45977.502116782409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45977.502116782409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45977.502116782409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45977.502116782409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45977.502116782409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45977.502116782409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45977.502116782409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45977.502116782409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45977.502116782409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45977.502116782409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45977.502116782409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45977.502116782409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45977.502116782409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45977.502116782409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45977.502116782409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45977.502116782409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45977.502116782409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45977.502116782409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45977.502116782409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45977.502116782409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45977.502116782409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45977.502116782409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45977.502116782409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45977.502116782409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45977.502116782409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45977.502116782409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45977.502116782409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45977.502116782409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45977.502116782409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45977.502116782409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45977.502116782409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45977.502116782409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45977.502116782409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45977.502116782409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45977.502116782409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45977.502116782409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45977.502116782409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45977.502116782409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45977.502116782409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45977.502116782409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45977.502116782409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45977.502116782409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45977.502116782409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45977.502116782409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45977.502116782409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45977.502116782409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45977.502116782409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45977.502116782409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45977.502116782409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45977.502116782409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45977.502116782409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45977.502116782409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45977.502116782409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45977.502116782409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45977.502116782409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45977.502116782409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45977.502116782409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45977.502116782409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45977.502116782409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45977.502116782409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45977.502116782409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45977.502116782409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45977.502116782409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45977.502116782409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45977.502116782409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45977.502116782409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45977.502116782409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45977.502116782409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45977.502116782409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45977.502116782409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45977.502116782409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45977.502116782409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45977.502116782409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45977.502116782409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45977.502116782409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45977.502116782409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45977.502116782409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45977.502116782409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45977.502116782409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45977.502116782409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45977.502116782409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45977.502116782409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45977.502116782409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45977.502116782409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45977.502116782409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45977.502116782409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45977.502116782409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45977.502116782409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45977.502116782409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45977.502116782409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45977.502116782409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45977.502116782409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45977.502116782409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45977.502116782409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45977.502116782409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45977.502116782409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45977.502116782409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45977.502116782409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45977.502116782409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45977.502116782409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45977.502116782409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45977.502116782409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45977.502116782409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45977.502116782409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45977.502116782409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45977.502116782409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45977.502116782409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45977.502116782409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45977.502116782409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45977.502116782409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45977.502116782409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45977.502116782409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45977.502116782409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45977.502116782409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45977.502116782409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45977.502116782409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45977.502116782409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45977.502116782409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45977.502116782409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45977.502116782409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45977.502116782409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45977.502116782409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45977.502116782409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45977.502116782409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45977.502116782409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45977.502116782409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45977.502116782409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45977.502116782409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45977.502116782409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45977.502116782409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45977.502116782409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45977.502116782409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45977.502116782409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45977.502116782409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45977.502116782409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45977.502116782409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45977.502116782409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45977.502116782409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45977.502116782409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45977.502116782409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45977.502116782409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45977.502116782409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45977.502116782409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45977.502116782409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45977.502116782409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45977.502116782409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45977.502116782409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45977.502116782409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45977.502116782409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45977.502116782409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45977.502116782409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45977.502116782409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45977.502116782409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45977.502116782409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45977.502116782409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45977.502116782409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45977.502116782409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45977.502116782409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45977.502116782409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45977.502116782409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45977.502116782409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45977.502116782409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45977.502116782409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45977.502116782409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45977.502116782409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45977.502116782409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45977.502116782409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45977.502116782409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45977.502116782409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45977.502116782409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45977.502116782409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45977.502116782409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45977.502116782409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45977.502116782409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45977.502116782409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45977.502116782409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45977.502116782409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45977.502116782409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45977.502116782409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45977.502116782409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45977.502116782409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45977.502116782409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45977.502116782409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45977.502116782409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45977.502116782409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45977.502116782409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45977.502116782409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45977.502116782409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45977.502116782409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45977.502116782409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45977.502116782409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45977.502116782409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45977.502116782409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45977.502116782409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45977.502116782409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45977.502116782409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45977.502116782409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45977.502116782409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45977.502116782409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45977.502116782409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45977.502116782409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45977.502116782409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45977.502116782409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45977.502116782409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45977.502116782409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45977.502116782409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45977.502116782409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45977.502116782409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45977.502116782409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45977.502116782409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45977.502116782409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45977.502116782409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45977.502116782409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45977.502116782409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45977.502116782409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45977.502116782409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45977.502116782409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45977.502116782409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45977.502116782409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45977.502116782409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45977.502116782409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45977.502116782409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45977.502116782409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45977.502116782409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45977.502116782409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45977.502116782409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45977.502116782409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45977.502116782409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45977.502116782409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45977.502116782409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45977.502116782409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45977.502116782409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45977.502116782409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45977.502116782409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45977.502116782409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45977.502116782409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45977.502116782409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45977.502116782409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45977.502116782409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45977.502116782409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45977.502116782409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45977.502116782409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45977.502116782409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45977.502116782409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45977.502116782409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45977.502116782409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45977.502116782409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45977.502116782409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45977.502116782409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45977.502116782409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45977.502116782409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45977.502116782409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45977.502116782409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45977.502116782409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45977.502116782409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45977.502116782409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45977.502116782409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45977.502116782409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45977.502116782409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45977.502116782409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45977.502116782409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45977.502116782409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45977.502116782409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45977.502116782409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45977.502116782409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45977.502116782409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45977.502116782409</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39128</v>
      </c>
      <c r="B2" s="92" t="str">
        <f>IFERROR(VLOOKUP(D2,DB!A:K,11,0),"")</f>
        <v>R4</v>
      </c>
      <c r="C2" s="94">
        <v>1</v>
      </c>
      <c r="D2" s="92" t="s">
        <v>35092</v>
      </c>
      <c r="E2" s="95" t="s">
        <v>39021</v>
      </c>
      <c r="F2" s="96">
        <v>45703.480717592596</v>
      </c>
      <c r="G2" s="97">
        <f t="shared" ref="G2" ca="1" si="0">IFERROR(NOW()-F2,"")</f>
        <v>274.02139918981266</v>
      </c>
      <c r="H2" s="96">
        <v>45703.474768518521</v>
      </c>
      <c r="I2" s="96" t="str">
        <f>IFERROR(VLOOKUP(D2,DB!A:F,6,0),"")</f>
        <v>SCECO</v>
      </c>
      <c r="J2" s="96" t="str">
        <f>IFERROR(VLOOKUP(D2,DB!A:G,7,0),"")</f>
        <v>Dead</v>
      </c>
      <c r="K2" s="98" t="s">
        <v>39129</v>
      </c>
      <c r="L2" s="92" t="str">
        <f>IFERROR(VLOOKUP(D2,DB!A:I,9,0),"")</f>
        <v>Latis</v>
      </c>
    </row>
    <row r="3" spans="1:16" ht="15" customHeight="1">
      <c r="A3" s="128"/>
      <c r="B3" s="128" t="str">
        <f>IFERROR(VLOOKUP(D3,DB!A:K,11,0),"")</f>
        <v/>
      </c>
      <c r="C3" s="94"/>
      <c r="D3" s="92"/>
      <c r="E3" s="95"/>
      <c r="F3" s="96"/>
      <c r="G3" s="97">
        <f ca="1">IFERROR(NOW()-F3,"")</f>
        <v>45977.502116782409</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45977.502116782409</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45977.502116782409</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45977.502116782409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45977.502116782409</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45977.502116782409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45977.502116782409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45977.502116782409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45977.502116782409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45977.502116782409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45977.502116782409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45977.502116782409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45977.502116782409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45977.502116782409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45977.502116782409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45977.502116782409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45977.502116782409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45977.502116782409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45977.502116782409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45977.502116782409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45977.502116782409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45977.502116782409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45977.502116782409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45977.502116782409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45977.502116782409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45977.502116782409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45977.502116782409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45977.502116782409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45977.502116782409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45977.502116782409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45977.502116782409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45977.502116782409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45977.502116782409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45977.502116782409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45977.502116782409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45977.502116782409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45977.502116782409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45977.502116782409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45977.502116782409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45977.502116782409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45977.502116782409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45977.502116782409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45977.502116782409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45977.502116782409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45977.502116782409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45977.502116782409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45977.502116782409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45977.502116782409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45977.502116782409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45977.502116782409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45977.502116782409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45977.502116782409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45977.502116782409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45977.502116782409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45977.502116782409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45977.502116782409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45977.502116782409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45977.502116782409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45977.502116782409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45977.502116782409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45977.502116782409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45977.502116782409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45977.502116782409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45977.502116782409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45977.502116782409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45977.502116782409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45977.502116782409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45977.502116782409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45977.502116782409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45977.502116782409</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45977.502116782409</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45977.502116782409</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45977.502116782409</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39130</v>
      </c>
      <c r="B2" s="37" t="str">
        <f>IFERROR(VLOOKUP(D2,DB!A:K,11,0),"")</f>
        <v>R5</v>
      </c>
      <c r="C2" s="37">
        <v>3</v>
      </c>
      <c r="D2" s="107" t="s">
        <v>36011</v>
      </c>
      <c r="E2" s="37" t="s">
        <v>39021</v>
      </c>
      <c r="F2" s="38">
        <v>45891.832060185188</v>
      </c>
      <c r="G2" s="116">
        <f ca="1">IFERROR(NOW()-F2,"")</f>
        <v>85.670056597220537</v>
      </c>
      <c r="H2" s="38">
        <v>45891.790393518517</v>
      </c>
      <c r="I2" s="37" t="str">
        <f>IFERROR(VLOOKUP(D2,DB!A:F,6,0),"")</f>
        <v>Generator-SG</v>
      </c>
      <c r="J2" s="37" t="str">
        <f>IFERROR(VLOOKUP(D2,DB!A:G,7,0),"")</f>
        <v>Vandalized</v>
      </c>
      <c r="K2" s="37" t="s">
        <v>39131</v>
      </c>
      <c r="L2" s="37" t="str">
        <f>IFERROR(VLOOKUP(D2,DB!A:I,9,0),"")</f>
        <v>Latis</v>
      </c>
      <c r="M2" s="106"/>
    </row>
    <row r="3" spans="1:13" ht="30">
      <c r="A3" s="37" t="s">
        <v>39132</v>
      </c>
      <c r="B3" s="37" t="str">
        <f>IFERROR(VLOOKUP(D3,DB!A:K,11,0),"")</f>
        <v>R5</v>
      </c>
      <c r="C3" s="37">
        <v>1</v>
      </c>
      <c r="D3" s="37" t="s">
        <v>33268</v>
      </c>
      <c r="E3" s="37" t="s">
        <v>39024</v>
      </c>
      <c r="F3" s="38">
        <v>45926.188877314817</v>
      </c>
      <c r="G3" s="116">
        <f t="shared" ref="G3" ca="1" si="0">IFERROR(NOW()-F3,"")</f>
        <v>51.313239467592211</v>
      </c>
      <c r="H3" s="38">
        <v>45926.158159722225</v>
      </c>
      <c r="I3" s="37" t="str">
        <f>IFERROR(VLOOKUP(D3,DB!A:F,6,0),"")</f>
        <v>SCECO</v>
      </c>
      <c r="J3" s="37" t="str">
        <f>IFERROR(VLOOKUP(D3,DB!A:G,7,0),"")</f>
        <v>Good</v>
      </c>
      <c r="K3" s="37" t="s">
        <v>39133</v>
      </c>
      <c r="L3" s="37" t="str">
        <f>IFERROR(VLOOKUP(D3,DB!A:I,9,0),"")</f>
        <v>Latis</v>
      </c>
      <c r="M3" s="106"/>
    </row>
    <row r="4" spans="1:13" ht="48" customHeight="1">
      <c r="A4" s="117" t="s">
        <v>39134</v>
      </c>
      <c r="B4" s="117" t="str">
        <f>IFERROR(VLOOKUP(D4,DB!A:K,11,0),"")</f>
        <v>R5</v>
      </c>
      <c r="C4" s="117">
        <v>1</v>
      </c>
      <c r="D4" s="117" t="s">
        <v>34758</v>
      </c>
      <c r="E4" s="117" t="s">
        <v>39024</v>
      </c>
      <c r="F4" s="118">
        <v>45948.661111111112</v>
      </c>
      <c r="G4" s="119">
        <f t="shared" ref="G4" ca="1" si="1">IFERROR(NOW()-F4,"")</f>
        <v>28.841005671296443</v>
      </c>
      <c r="H4" s="118">
        <v>45948.661111111112</v>
      </c>
      <c r="I4" s="117" t="str">
        <f>IFERROR(VLOOKUP(D4,DB!A:F,6,0),"")</f>
        <v>SCECO</v>
      </c>
      <c r="J4" s="117" t="str">
        <f>IFERROR(VLOOKUP(D4,DB!A:G,7,0),"")</f>
        <v>Dead</v>
      </c>
      <c r="K4" s="117" t="s">
        <v>39135</v>
      </c>
      <c r="L4" s="117" t="str">
        <f>IFERROR(VLOOKUP(D4,DB!A:I,9,0),"")</f>
        <v>Latis</v>
      </c>
    </row>
    <row r="5" spans="1:13" ht="30.75">
      <c r="A5" s="117" t="s">
        <v>39136</v>
      </c>
      <c r="B5" s="117" t="s">
        <v>5443</v>
      </c>
      <c r="C5" s="117">
        <v>1</v>
      </c>
      <c r="D5" s="117" t="s">
        <v>32330</v>
      </c>
      <c r="E5" s="117" t="s">
        <v>39021</v>
      </c>
      <c r="F5" s="118">
        <v>45968.848599537036</v>
      </c>
      <c r="G5" s="119">
        <f t="shared" ref="G5:G23" ca="1" si="2">IFERROR(NOW()-F5,"")</f>
        <v>8.653517245373223</v>
      </c>
      <c r="H5" s="118">
        <v>45968.827465277776</v>
      </c>
      <c r="I5" s="117" t="s">
        <v>22</v>
      </c>
      <c r="J5" s="117" t="s">
        <v>65</v>
      </c>
      <c r="K5" s="117" t="s">
        <v>39137</v>
      </c>
      <c r="L5" s="117" t="s">
        <v>8145</v>
      </c>
    </row>
    <row r="6" spans="1:13">
      <c r="A6" s="117"/>
      <c r="B6" s="117" t="str">
        <f>IFERROR(VLOOKUP(D6,DB!A:K,11,0),"")</f>
        <v/>
      </c>
      <c r="C6" s="117"/>
      <c r="D6" s="117"/>
      <c r="E6" s="117"/>
      <c r="F6" s="117"/>
      <c r="G6" s="119">
        <f t="shared" ca="1" si="2"/>
        <v>45977.502116782409</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45977.502116782409</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45977.502116782409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45977.502116782409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45977.502116782409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45977.502116782409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45977.502116782409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45977.502116782409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45977.502116782409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45977.502116782409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45977.502116782409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45977.502116782409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45977.502116782409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45977.502116782409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45977.502116782409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45977.502116782409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45977.502116782409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45977.502116782409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45977.502116782409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45977.502116782409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45977.502116782409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45977.502116782409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45977.502116782409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45977.502116782409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45977.502116782409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45977.502116782409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45977.502116782409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45977.502116782409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45977.502116782409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45977.502116782409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45977.502116782409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45977.502116782409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45977.502116782409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45977.502116782409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45977.502116782409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45977.502116782409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45977.502116782409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45977.502116782409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45977.502116782409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45977.502116782409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45977.502116782409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45977.502116782409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45977.502116782409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45977.502116782409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45977.502116782409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45977.502116782409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45977.502116782409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45977.502116782409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45977.502116782409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45977.502116782409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45977.502116782409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45977.502116782409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45977.502116782409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45977.502116782409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45977.502116782409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45977.502116782409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45977.502116782409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45977.502116782409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45977.502116782409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45977.502116782409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45977.502116782409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45977.502116782409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45977.502116782409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45977.502116782409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45977.502116782409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45977.502116782409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45977.502116782409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45977.502116782409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45977.502116782409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45977.502116782409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45977.502116782409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45977.502116782409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45977.502116782409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45977.502116782409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45977.502116782409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45977.502116782409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45977.502116782409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45977.502116782409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45977.502116782409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45977.502116782409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45977.502116782409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45977.502116782409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45977.502116782409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45977.502116782409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45977.502116782409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45977.502116782409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45977.502116782409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45977.502116782409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45977.502116782409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45977.502116782409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45977.502116782409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45977.502116782409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45977.502116782409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45977.502116782409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45977.502116782409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45977.502116782409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45977.502116782409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45977.502116782409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45977.502116782409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45977.502116782409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45977.502116782409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45977.502116782409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45977.502116782409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45977.502116782409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45977.502116782409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45977.502116782409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45977.502116782409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45977.502116782409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45977.502116782409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45977.502116782409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45977.502116782409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45977.502116782409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45977.502116782409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45977.502116782409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45977.502116782409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45977.502116782409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45977.502116782409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45977.502116782409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45977.502116782409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45977.502116782409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45977.502116782409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45977.502116782409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45977.502116782409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45977.502116782409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45977.502116782409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45977.502116782409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45977.502116782409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45977.502116782409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45977.502116782409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45977.502116782409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45977.502116782409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45977.502116782409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45977.502116782409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45977.502116782409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45977.502116782409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45977.502116782409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45977.502116782409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45977.502116782409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45977.502116782409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45977.502116782409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45977.502116782409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45977.502116782409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45977.502116782409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45977.502116782409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45977.502116782409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45977.502116782409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45977.502116782409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45977.502116782409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45977.502116782409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45977.502116782409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45977.502116782409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45977.502116782409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45977.502116782409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45977.502116782409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45977.502116782409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45977.502116782409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45977.502116782409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45977.502116782409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45977.502116782409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45977.502116782409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45977.502116782409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45977.502116782409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45977.502116782409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45977.502116782409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45977.502116782409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45977.502116782409</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34"/>
      <c r="E3" s="117"/>
      <c r="F3" s="136"/>
      <c r="G3" s="105">
        <f t="shared" ref="G3:G7" ca="1" si="0">IFERROR(NOW()-F3,"-")</f>
        <v>45977.502116782409</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45977.502116782409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45977.502116782409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45977.502116782409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45977.502116782409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45977.502116782409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45977.502116782409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45977.502116782409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45977.502116782409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45977.502116782409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45977.502116782409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45977.502116782409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45977.502116782409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45977.502116782409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45977.502116782409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45977.502116782409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45977.502116782409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45977.502116782409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45977.502116782409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45977.502116782409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45977.502116782409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45977.502116782409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45977.502116782409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45977.502116782409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45977.502116782409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45977.502116782409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45977.502116782409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45977.502116782409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45977.502116782409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45977.502116782409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45977.502116782409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45977.502116782409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45977.502116782409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45977.502116782409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45977.502116782409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45977.502116782409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45977.502116782409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45977.502116782409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45977.502116782409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45977.502116782409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45977.502116782409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45977.502116782409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45977.502116782409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45977.502116782409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45977.502116782409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45977.502116782409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45977.502116782409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45977.502116782409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45977.502116782409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45977.502116782409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45977.502116782409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45977.502116782409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45977.502116782409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45977.502116782409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45977.502116782409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45977.502116782409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45977.502116782409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45977.502116782409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45977.502116782409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45977.502116782409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45977.502116782409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45977.502116782409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45977.502116782409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45977.502116782409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45977.502116782409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45977.502116782409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45977.502116782409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45977.502116782409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45977.502116782409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45977.502116782409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45977.502116782409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45977.502116782409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45977.502116782409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45977.502116782409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45977.502116782409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45977.502116782409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45977.502116782409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45977.502116782409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45977.502116782409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45977.502116782409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45977.502116782409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45977.502116782409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45977.502116782409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45977.502116782409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45977.502116782409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45977.502116782409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45977.502116782409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45977.502116782409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45977.502116782409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45977.502116782409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45977.502116782409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45977.502116782409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45977.502116782409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45977.502116782409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45977.502116782409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45977.502116782409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45977.502116782409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45977.502116782409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45977.502116782409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45977.502116782409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45977.502116782409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45977.502116782409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45977.502116782409</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