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92" documentId="120_S{2AC9BD13-BADA-5192-A53E-5A8FF88502F6}" xr6:coauthVersionLast="47" xr6:coauthVersionMax="47" xr10:uidLastSave="{42C8223F-2159-4A1B-8DBB-31ED0239D9C0}"/>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G4" i="4"/>
  <c r="I4" i="4"/>
  <c r="J4" i="4"/>
  <c r="L4" i="4"/>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<sst xmlns="http://schemas.openxmlformats.org/spreadsheetml/2006/main" count="180286" uniqueCount="39127">
  <si>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</si>
  <si>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</si>
  <si>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</si>
  <si>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</si>
  <si>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</si>
  <si>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</si>
  <si>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</si>
  <si>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</si>
  <si>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</si>
  <si>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</si>
  <si>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</si>
  <si>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</si>
  <si>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</si>
  <si>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</si>
  <si>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</si>
  <si>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</si>
  <si>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</si>
  <si>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</si>
  <si>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</si>
  <si>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</si>
  <si>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</si>
  <si>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</si>
  <si>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</si>
  <si>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</si>
  <si>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</si>
  <si>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</si>
  <si>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</si>
  <si>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</si>
  <si>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</si>
  <si>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</si>
  <si>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</si>
  <si>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</si>
  <si>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</si>
  <si>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</si>
  <si>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</si>
  <si>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</si>
  <si>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</si>
  <si>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</si>
  <si>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</si>
  <si>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</si>
  <si>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</si>
  <si>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</si>
  <si>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</si>
  <si>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</si>
  <si>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</si>
  <si>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</si>
  <si>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</si>
  <si>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</si>
  <si>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</si>
  <si>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</si>
  <si>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</si>
  <si>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</si>
  <si>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</si>
  <si>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</si>
  <si>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</si>
  <si>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</si>
  <si>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</si>
  <si>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</si>
  <si>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</si>
  <si>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</si>
  <si>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</si>
  <si>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</si>
  <si>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</si>
  <si>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</si>
  <si>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</si>
  <si>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</si>
  <si>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</si>
  <si>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</si>
  <si>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</si>
  <si>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</si>
  <si>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</si>
  <si>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</si>
  <si>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</si>
  <si>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</si>
  <si>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</si>
  <si>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</si>
  <si>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</si>
  <si>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</si>
  <si>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</si>
  <si>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</si>
  <si>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</si>
  <si>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</si>
  <si>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</si>
  <si>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</si>
  <si>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</si>
  <si>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</si>
  <si>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</si>
  <si>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</si>
  <si>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</si>
  <si>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</si>
  <si>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</si>
  <si>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</si>
  <si>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</si>
  <si>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</si>
  <si>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</si>
  <si>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</si>
  <si>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</si>
  <si>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</si>
  <si>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</si>
  <si>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</si>
  <si>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</si>
  <si>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</si>
  <si>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</si>
  <si>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</si>
  <si>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</si>
  <si>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</si>
  <si>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</si>
  <si>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</si>
  <si>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</si>
  <si>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</si>
  <si>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</si>
  <si>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</si>
  <si>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</si>
  <si>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</si>
  <si>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</si>
  <si>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</si>
  <si>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</si>
  <si>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</si>
  <si>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</si>
  <si>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</si>
  <si>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</si>
  <si>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</si>
  <si>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</si>
  <si>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</si>
  <si>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</si>
  <si>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</si>
  <si>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</si>
  <si>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</si>
  <si>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</si>
  <si>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</si>
  <si>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</si>
  <si>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</si>
  <si>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</si>
  <si>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</si>
  <si>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</si>
  <si>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</si>
  <si>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</si>
  <si>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</si>
  <si>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</si>
  <si>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</si>
  <si>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</si>
  <si>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</si>
  <si>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</si>
  <si>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</si>
  <si>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</si>
  <si>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</si>
  <si>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</si>
  <si>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</si>
  <si>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</si>
  <si>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</si>
  <si>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</si>
  <si>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</si>
  <si>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</si>
  <si>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</si>
  <si>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</si>
  <si>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</si>
  <si>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</si>
  <si>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</si>
  <si>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</si>
  <si>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</si>
  <si>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</si>
  <si>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</si>
  <si>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</si>
  <si>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</si>
  <si>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</si>
  <si>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</si>
  <si>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</si>
  <si>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</si>
  <si>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</si>
  <si>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</si>
  <si>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</si>
  <si>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</si>
  <si>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</si>
  <si>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</si>
  <si>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</si>
  <si>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</si>
  <si>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</si>
  <si>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</si>
  <si>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</si>
  <si>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</si>
  <si>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</si>
  <si>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</si>
  <si>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</si>
  <si>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</si>
  <si>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</si>
  <si>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</si>
  <si>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</si>
  <si>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</si>
  <si>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</si>
  <si>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</si>
  <si>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</si>
  <si>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</si>
  <si>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</si>
  <si>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</si>
  <si>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</si>
  <si>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</si>
  <si>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</si>
  <si>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</si>
  <si>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</si>
  <si>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</si>
  <si>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</si>
  <si>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</si>
  <si>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</si>
  <si>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</si>
  <si>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</si>
  <si>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</si>
  <si>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</si>
  <si>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</si>
  <si>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</si>
  <si>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</si>
  <si>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</si>
  <si>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</si>
  <si>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</si>
  <si>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</si>
  <si>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</si>
  <si>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</si>
  <si>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</si>
  <si>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</si>
  <si>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</si>
  <si>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</si>
  <si>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</si>
  <si>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</si>
  <si>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</si>
  <si>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</si>
  <si>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</si>
  <si>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</si>
  <si>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</si>
  <si>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</si>
  <si>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</si>
  <si>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</si>
  <si>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</si>
  <si>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</si>
  <si>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</si>
  <si>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</si>
  <si>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</si>
  <si>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</si>
  <si>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</si>
  <si>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</si>
  <si>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</si>
  <si>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</si>
  <si>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</si>
  <si>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</si>
  <si>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</si>
  <si>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</si>
  <si>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</si>
  <si>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</si>
  <si>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</si>
  <si>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</si>
  <si>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</si>
  <si>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</si>
  <si>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</si>
  <si>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</si>
  <si>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</si>
  <si>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</si>
  <si>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</si>
  <si>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</si>
  <si>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</si>
  <si>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</si>
  <si>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</si>
  <si>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</si>
  <si>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</si>
  <si>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</si>
  <si>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</si>
  <si>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</si>
  <si>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</si>
  <si>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</si>
  <si>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</si>
  <si>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</si>
  <si>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</si>
  <si>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</si>
  <si>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</si>
  <si>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</si>
  <si>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</si>
  <si>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</si>
  <si>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</si>
  <si>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</si>
  <si>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</si>
  <si>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</si>
  <si>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</si>
  <si>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</si>
  <si>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</si>
  <si>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</si>
  <si>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</si>
  <si>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</si>
  <si>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</si>
  <si>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</si>
  <si>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</si>
  <si>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</si>
  <si>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</si>
  <si>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</si>
  <si>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</si>
  <si>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</si>
  <si>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</si>
  <si>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</si>
  <si>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</si>
  <si>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</si>
  <si>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</si>
  <si>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</si>
  <si>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</si>
  <si>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</si>
  <si>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</si>
  <si>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</si>
  <si>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</si>
  <si>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</si>
  <si>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</si>
  <si>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</si>
  <si>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</si>
  <si>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</si>
  <si>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</si>
  <si>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</si>
  <si>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</si>
  <si>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</si>
  <si>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</si>
  <si>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</si>
  <si>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</si>
  <si>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</si>
  <si>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</si>
  <si>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</si>
  <si>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</si>
  <si>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</si>
  <si>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</si>
  <si>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</si>
  <si>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</si>
  <si>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</si>
  <si>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</si>
  <si>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</si>
  <si>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</si>
  <si>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</si>
  <si>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</si>
  <si>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</si>
  <si>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</si>
  <si>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</si>
  <si>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</si>
  <si>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</si>
  <si>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</si>
  <si>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</si>
  <si>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</si>
  <si>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</si>
  <si>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</si>
  <si>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</si>
  <si>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</si>
  <si>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</si>
  <si>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</si>
  <si>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</si>
  <si>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</si>
  <si>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</si>
  <si>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</si>
  <si>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</si>
  <si>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</si>
  <si>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</si>
  <si>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</si>
  <si>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</si>
  <si>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</si>
  <si>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</si>
  <si>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</si>
  <si>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</si>
  <si>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</si>
  <si>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</si>
  <si>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</si>
  <si>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</si>
  <si>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</si>
  <si>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</si>
  <si>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</si>
  <si>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</si>
  <si>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</si>
  <si>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</si>
  <si>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</si>
  <si>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</si>
  <si>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</si>
  <si>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</si>
  <si>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</si>
  <si>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</si>
  <si>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</si>
  <si>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</si>
  <si>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</si>
  <si>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</si>
  <si>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</si>
  <si>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</si>
  <si>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</si>
  <si>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</si>
  <si>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</si>
  <si>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</si>
  <si>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</si>
  <si>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</si>
  <si>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</si>
  <si>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</si>
  <si>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</si>
  <si>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</si>
  <si>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</si>
  <si>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</si>
  <si>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</si>
  <si>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</si>
  <si>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</si>
  <si>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</si>
  <si>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</si>
  <si>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</si>
  <si>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</si>
  <si>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</si>
  <si>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</si>
  <si>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</si>
  <si>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</si>
  <si>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</si>
  <si>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</si>
  <si>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</si>
  <si>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</si>
  <si>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</si>
  <si>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</si>
  <si>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</si>
  <si>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</si>
  <si>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</si>
  <si>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</si>
  <si>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</si>
  <si>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</si>
  <si>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</si>
  <si>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</si>
  <si>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</si>
  <si>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</si>
  <si>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</si>
  <si>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</si>
  <si>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</si>
  <si>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</si>
  <si>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</si>
  <si>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</si>
  <si>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</si>
  <si>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</si>
  <si>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</si>
  <si>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</si>
  <si>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</si>
  <si>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</si>
  <si>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</si>
  <si>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</si>
  <si>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</si>
  <si>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</si>
  <si>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</si>
  <si>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</si>
  <si>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</si>
  <si>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</si>
  <si>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</si>
  <si>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</si>
  <si>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</si>
  <si>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</si>
  <si>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</si>
  <si>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</si>
  <si>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</si>
  <si>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</si>
  <si>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</si>
  <si>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</si>
  <si>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</si>
  <si>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</si>
  <si>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</si>
  <si>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</si>
  <si>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</si>
  <si>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</si>
  <si>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</si>
  <si>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</si>
  <si>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</si>
  <si>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</si>
  <si>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</si>
  <si>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</si>
  <si>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</si>
  <si>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</si>
  <si>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</si>
  <si>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</si>
  <si>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</si>
  <si>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</si>
  <si>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</si>
  <si>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</si>
  <si>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</si>
  <si>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</si>
  <si>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</si>
  <si>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</si>
  <si>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</si>
  <si>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</si>
  <si>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</si>
  <si>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</si>
  <si>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</si>
  <si>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</si>
  <si>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</si>
  <si>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</si>
  <si>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</si>
  <si>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</si>
  <si>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</si>
  <si>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</si>
  <si>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</si>
  <si>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</si>
  <si>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</si>
  <si>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</si>
  <si>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</si>
  <si>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</si>
  <si>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</si>
  <si>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</si>
  <si>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</si>
  <si>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</si>
  <si>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</si>
  <si>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</si>
  <si>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</si>
  <si>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</si>
  <si>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</si>
  <si>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</si>
  <si>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</si>
  <si>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</si>
  <si>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</si>
  <si>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</si>
  <si>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</si>
  <si>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</si>
  <si>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</si>
  <si>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</si>
  <si>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</si>
  <si>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</si>
  <si>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</si>
  <si>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</si>
  <si>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</si>
  <si>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</si>
  <si>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</si>
  <si>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</si>
  <si>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</si>
  <si>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</si>
  <si>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</si>
  <si>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</si>
  <si>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</si>
  <si>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</si>
  <si>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</si>
  <si>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</si>
  <si>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</si>
  <si>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</si>
  <si>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</si>
  <si>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</si>
  <si>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</si>
  <si>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</si>
  <si>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</si>
  <si>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</si>
  <si>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</si>
  <si>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</si>
  <si>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</si>
  <si>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</si>
  <si>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</si>
  <si>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</si>
  <si>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</si>
  <si>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</si>
  <si>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</si>
  <si>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</si>
  <si>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</si>
  <si>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</si>
  <si>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</si>
  <si>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</si>
  <si>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</si>
  <si>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</si>
  <si>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</si>
  <si>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</si>
  <si>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</si>
  <si>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</si>
  <si>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</si>
  <si>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</si>
  <si>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</si>
  <si>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</si>
  <si>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</si>
  <si>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</si>
  <si>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</si>
  <si>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</si>
  <si>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</si>
  <si>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</si>
  <si>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</si>
  <si>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</si>
  <si>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</si>
  <si>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</si>
  <si>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</si>
  <si>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</si>
  <si>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</si>
  <si>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</si>
  <si>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</si>
  <si>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</si>
  <si>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</si>
  <si>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</si>
  <si>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</si>
  <si>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</si>
  <si>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</si>
  <si>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</si>
  <si>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</si>
  <si>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</si>
  <si>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</si>
  <si>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</si>
  <si>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</si>
  <si>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</si>
  <si>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</si>
  <si>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</si>
  <si>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</si>
  <si>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</si>
  <si>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</si>
  <si>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</si>
  <si>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</si>
  <si>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</si>
  <si>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</si>
  <si>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</si>
  <si>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</si>
  <si>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</si>
  <si>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</si>
  <si>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</si>
  <si>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</si>
  <si>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</si>
  <si>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</si>
  <si>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</si>
  <si>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</si>
  <si>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</si>
  <si>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</si>
  <si>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</si>
  <si>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</si>
  <si>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</si>
  <si>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</si>
  <si>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</si>
  <si>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</si>
  <si>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</si>
  <si>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</si>
  <si>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</si>
  <si>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</si>
  <si>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</si>
  <si>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</si>
  <si>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</si>
  <si>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</si>
  <si>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</si>
  <si>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</si>
  <si>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</si>
  <si>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</si>
  <si>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</si>
  <si>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</si>
  <si>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</si>
  <si>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</si>
  <si>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</si>
  <si>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</si>
  <si>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</si>
  <si>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</si>
  <si>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</si>
  <si>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</si>
  <si>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</si>
  <si>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</si>
  <si>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</si>
  <si>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</si>
  <si>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</si>
  <si>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</si>
  <si>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</si>
  <si>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</si>
  <si>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</si>
  <si>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</si>
  <si>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</si>
  <si>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</si>
  <si>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</si>
  <si>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</si>
  <si>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</si>
  <si>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</si>
  <si>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</si>
  <si>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</si>
  <si>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</si>
  <si>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</si>
  <si>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</si>
  <si>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</si>
  <si>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</si>
  <si>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</si>
  <si>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</si>
  <si>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</si>
  <si>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</si>
  <si>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</si>
  <si>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</si>
  <si>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</si>
  <si>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</si>
  <si>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</si>
  <si>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</si>
  <si>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</si>
  <si>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</si>
  <si>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</si>
  <si>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</si>
  <si>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</si>
  <si>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</si>
  <si>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</si>
  <si>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</si>
  <si>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</si>
  <si>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</si>
  <si>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</si>
  <si>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</si>
  <si>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</si>
  <si>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</si>
  <si>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</si>
  <si>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</si>
  <si>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</si>
  <si>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</si>
  <si>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</si>
  <si>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</si>
  <si>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</si>
  <si>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</si>
  <si>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</si>
  <si>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</si>
  <si>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</si>
  <si>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</si>
  <si>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</si>
  <si>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</si>
  <si>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</si>
  <si>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</si>
  <si>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</si>
  <si>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</si>
  <si>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</si>
  <si>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</si>
  <si>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</si>
  <si>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</si>
  <si>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</si>
  <si>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</si>
  <si>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</si>
  <si>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</si>
  <si>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</si>
  <si>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</si>
  <si>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</si>
  <si>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</si>
  <si>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</si>
  <si>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</si>
  <si>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</si>
  <si>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</si>
  <si>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</si>
  <si>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</si>
  <si>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</si>
  <si>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</si>
  <si>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</si>
  <si>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</si>
  <si>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</si>
  <si>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</si>
  <si>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</si>
  <si>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</si>
  <si>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</si>
  <si>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</si>
  <si>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</si>
  <si>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</si>
  <si>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</si>
  <si>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</si>
  <si>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</si>
  <si>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</si>
  <si>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</si>
  <si>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</si>
  <si>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</si>
  <si>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</si>
  <si>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</si>
  <si>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</si>
  <si>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</si>
  <si>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</si>
  <si>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</si>
  <si>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</si>
  <si>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</si>
  <si>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</si>
  <si>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</si>
  <si>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</si>
  <si>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</si>
  <si>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</si>
  <si>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</si>
  <si>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</si>
  <si>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</si>
  <si>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</si>
  <si>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</si>
  <si>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</si>
  <si>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</si>
  <si>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</si>
  <si>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</si>
  <si>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</si>
  <si>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</si>
  <si>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</si>
  <si>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</si>
  <si>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</si>
  <si>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</si>
  <si>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</si>
  <si>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</si>
  <si>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</si>
  <si>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</si>
  <si>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</si>
  <si>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</si>
  <si>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</si>
  <si>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</si>
  <si>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</si>
  <si>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</si>
  <si>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</si>
  <si>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</si>
  <si>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</si>
  <si>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</si>
  <si>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</si>
  <si>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</si>
  <si>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</si>
  <si>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</si>
  <si>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</si>
  <si>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</si>
  <si>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</si>
  <si>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</si>
  <si>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</si>
  <si>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</si>
  <si>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</si>
  <si>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</si>
  <si>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</si>
  <si>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</si>
  <si>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</si>
  <si>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</si>
  <si>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</si>
  <si>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</si>
  <si>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</si>
  <si>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</si>
  <si>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</si>
  <si>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</si>
  <si>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</si>
  <si>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</si>
  <si>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</si>
  <si>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</si>
  <si>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</si>
  <si>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</si>
  <si>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</si>
  <si>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</si>
  <si>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</si>
  <si>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</si>
  <si>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</si>
  <si>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</si>
  <si>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</si>
  <si>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</si>
  <si>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</si>
  <si>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</si>
  <si>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</si>
  <si>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</si>
  <si>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</si>
  <si>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</si>
  <si>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</si>
  <si>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</si>
  <si>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</si>
  <si>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</si>
  <si>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</si>
  <si>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</si>
  <si>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</si>
  <si>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</si>
  <si>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</si>
  <si>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</si>
  <si>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</si>
  <si>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</si>
  <si>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</si>
  <si>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</si>
  <si>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</si>
  <si>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</si>
  <si>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</si>
  <si>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</si>
  <si>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</si>
  <si>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</si>
  <si>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</si>
  <si>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</si>
  <si>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</si>
  <si>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</si>
  <si>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</si>
  <si>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</si>
  <si>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</si>
  <si>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</si>
  <si>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</si>
  <si>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</si>
  <si>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</si>
  <si>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</si>
  <si>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</si>
  <si>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</si>
  <si>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</si>
  <si>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</si>
  <si>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</si>
  <si>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</si>
  <si>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</si>
  <si>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</si>
  <si>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</si>
  <si>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</si>
  <si>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</si>
  <si>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</si>
  <si>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</si>
  <si>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</si>
  <si>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</si>
  <si>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</si>
  <si>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</si>
  <si>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</si>
  <si>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</si>
  <si>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</si>
  <si>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</si>
  <si>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</si>
  <si>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</si>
  <si>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</si>
  <si>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</si>
  <si>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</si>
  <si>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</si>
  <si>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</si>
  <si>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</si>
  <si>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</si>
  <si>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</si>
  <si>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</si>
  <si>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</si>
  <si>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</si>
  <si>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</si>
  <si>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</si>
  <si>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</si>
  <si>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</si>
  <si>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</si>
  <si>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</si>
  <si>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</si>
  <si>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</si>
  <si>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</si>
  <si>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</si>
  <si>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</si>
  <si>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</si>
  <si>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</si>
  <si>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</si>
  <si>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</si>
  <si>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</si>
  <si>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</si>
  <si>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</si>
  <si>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</si>
  <si>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</si>
  <si>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</si>
  <si>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</si>
  <si>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</si>
  <si>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</si>
  <si>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</si>
  <si>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</si>
  <si>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</si>
  <si>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</si>
  <si>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</si>
  <si>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</si>
  <si>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</si>
  <si>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</si>
  <si>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</si>
  <si>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</si>
  <si>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</si>
  <si>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</si>
  <si>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</si>
  <si>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</si>
  <si>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</si>
  <si>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</si>
  <si>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</si>
  <si>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</si>
  <si>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</si>
  <si>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</si>
  <si>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</si>
  <si>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</si>
  <si>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</si>
  <si>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</si>
  <si>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</si>
  <si>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</si>
  <si>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</si>
  <si>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</si>
  <si>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</si>
  <si>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</si>
  <si>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</si>
  <si>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</si>
  <si>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</si>
  <si>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</si>
  <si>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</si>
  <si>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</si>
  <si>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</si>
  <si>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</si>
  <si>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</si>
  <si>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</si>
  <si>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</si>
  <si>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</si>
  <si>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</si>
  <si>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</si>
  <si>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</si>
  <si>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</si>
  <si>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</si>
  <si>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</si>
  <si>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</si>
  <si>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</si>
  <si>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</si>
  <si>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</si>
  <si>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</si>
  <si>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</si>
  <si>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</si>
  <si>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</si>
  <si>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</si>
  <si>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</si>
  <si>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</si>
  <si>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</si>
  <si>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</si>
  <si>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</si>
  <si>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</si>
  <si>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</si>
  <si>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</si>
  <si>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</si>
  <si>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</si>
  <si>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</si>
  <si>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</si>
  <si>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</si>
  <si>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</si>
  <si>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</si>
  <si>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</si>
  <si>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</si>
  <si>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</si>
  <si>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</si>
  <si>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</si>
  <si>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</si>
  <si>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</si>
  <si>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</si>
  <si>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</si>
  <si>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</si>
  <si>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</si>
  <si>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</si>
  <si>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</si>
  <si>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</si>
  <si>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</si>
  <si>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</si>
  <si>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</si>
  <si>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</si>
  <si>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</si>
  <si>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</si>
  <si>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</si>
  <si>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</si>
  <si>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</si>
  <si>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</si>
  <si>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</si>
  <si>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</si>
  <si>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</si>
  <si>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</si>
  <si>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</si>
  <si>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</si>
  <si>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</si>
  <si>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</si>
  <si>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</si>
  <si>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</si>
  <si>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</si>
  <si>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</si>
  <si>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</si>
  <si>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</si>
  <si>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</si>
  <si>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</si>
  <si>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</si>
  <si>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</si>
  <si>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</si>
  <si>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</si>
  <si>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</si>
  <si>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</si>
  <si>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</si>
  <si>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</si>
  <si>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</si>
  <si>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</si>
  <si>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</si>
  <si>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</si>
  <si>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</si>
  <si>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</si>
  <si>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</si>
  <si>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</si>
  <si>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</si>
  <si>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</si>
  <si>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</si>
  <si>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</si>
  <si>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</si>
  <si>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</si>
  <si>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</si>
  <si>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</si>
  <si>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</si>
  <si>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</si>
  <si>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</si>
  <si>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</si>
  <si>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</si>
  <si>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</si>
  <si>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</si>
  <si>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</si>
  <si>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</si>
  <si>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</si>
  <si>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</si>
  <si>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</si>
  <si>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</si>
  <si>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</si>
  <si>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</si>
  <si>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</si>
  <si>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</si>
  <si>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</si>
  <si>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</si>
  <si>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</si>
  <si>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</si>
  <si>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</si>
  <si>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</si>
  <si>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</si>
  <si>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</si>
  <si>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</si>
  <si>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</si>
  <si>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</si>
  <si>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</si>
  <si>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</si>
  <si>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</si>
  <si>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</si>
  <si>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</si>
  <si>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</si>
  <si>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</si>
  <si>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</si>
  <si>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</si>
  <si>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</si>
  <si>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</si>
  <si>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</si>
  <si>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</si>
  <si>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</si>
  <si>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</si>
  <si>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</si>
  <si>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</si>
  <si>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</si>
  <si>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</si>
  <si>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</si>
  <si>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</si>
  <si>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</si>
  <si>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</si>
  <si>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</si>
  <si>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</si>
  <si>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</si>
  <si>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</si>
  <si>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</si>
  <si>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</si>
  <si>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</si>
  <si>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</si>
  <si>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</si>
  <si>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</si>
  <si>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</si>
  <si>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</si>
  <si>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</si>
  <si>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</si>
  <si>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</si>
  <si>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</si>
  <si>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</si>
  <si>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</si>
  <si>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</si>
  <si>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</si>
  <si>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</si>
  <si>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</si>
  <si>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</si>
  <si>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</si>
  <si>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</si>
  <si>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</si>
  <si>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</si>
  <si>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</si>
  <si>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</si>
  <si>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</si>
  <si>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</si>
  <si>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</si>
  <si>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</si>
  <si>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</si>
  <si>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</si>
  <si>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</si>
  <si>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</si>
  <si>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</si>
  <si>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</si>
  <si>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</si>
  <si>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</si>
  <si>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</si>
  <si>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</si>
  <si>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</si>
  <si>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</si>
  <si>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</si>
  <si>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</si>
  <si>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</si>
  <si>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</si>
  <si>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</si>
  <si>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</si>
  <si>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</si>
  <si>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</si>
  <si>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</si>
  <si>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</si>
  <si>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</si>
  <si>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</si>
  <si>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</si>
  <si>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</si>
  <si>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</si>
  <si>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</si>
  <si>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</si>
  <si>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</si>
  <si>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</si>
  <si>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</si>
  <si>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</si>
  <si>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</si>
  <si>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</si>
  <si>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</si>
  <si>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</si>
  <si>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</si>
  <si>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</si>
  <si>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</si>
  <si>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</si>
  <si>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</si>
  <si>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</si>
  <si>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</si>
  <si>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</si>
  <si>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</si>
  <si>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</si>
  <si>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</si>
  <si>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</si>
  <si>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</si>
  <si>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</si>
  <si>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</si>
  <si>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</si>
  <si>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</si>
  <si>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</si>
  <si>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</si>
  <si>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</si>
  <si>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</si>
  <si>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</si>
  <si>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</si>
  <si>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</si>
  <si>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</si>
  <si>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</si>
  <si>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</si>
  <si>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</si>
  <si>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</si>
  <si>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</si>
  <si>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</si>
  <si>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</si>
  <si>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</si>
  <si>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</si>
  <si>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</si>
  <si>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</si>
  <si>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</si>
  <si>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</si>
  <si>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</si>
  <si>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</si>
  <si>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</si>
  <si>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</si>
  <si>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</si>
  <si>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</si>
  <si>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</si>
  <si>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</si>
  <si>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</si>
  <si>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</si>
  <si>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</si>
  <si>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</si>
  <si>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</si>
  <si>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</si>
  <si>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</si>
  <si>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</si>
  <si>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</si>
  <si>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</si>
  <si>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</si>
  <si>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</si>
  <si>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</si>
  <si>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</si>
  <si>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</si>
  <si>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</si>
  <si>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</si>
  <si>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</si>
  <si>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</si>
  <si>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</si>
  <si>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</si>
  <si>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</si>
  <si>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</si>
  <si>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</si>
  <si>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</si>
  <si>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</si>
  <si>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</si>
  <si>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</si>
  <si>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</si>
  <si>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</si>
  <si>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</si>
  <si>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</si>
  <si>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</si>
  <si>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</si>
  <si>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</si>
  <si>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</si>
  <si>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</si>
  <si>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</si>
  <si>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</si>
  <si>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</si>
  <si>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</si>
  <si>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</si>
  <si>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</si>
  <si>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</si>
  <si>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</si>
  <si>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</si>
  <si>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</si>
  <si>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</si>
  <si>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</si>
  <si>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</si>
  <si>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</si>
  <si>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</si>
  <si>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</si>
  <si>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</si>
  <si>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</si>
  <si>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</si>
  <si>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</si>
  <si>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</si>
  <si>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</si>
  <si>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</si>
  <si>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</si>
  <si>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</si>
  <si>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</si>
  <si>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</si>
  <si>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</si>
  <si>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</si>
  <si>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</si>
  <si>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</si>
  <si>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</si>
  <si>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</si>
  <si>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</si>
  <si>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</si>
  <si>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</si>
  <si>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</si>
  <si>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</si>
  <si>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</si>
  <si>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</si>
  <si>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</si>
  <si>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</si>
  <si>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</si>
  <si>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</si>
  <si>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</si>
  <si>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</si>
  <si>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</si>
  <si>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</si>
  <si>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</si>
  <si>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</si>
  <si>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</si>
  <si>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</si>
  <si>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</si>
  <si>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</si>
  <si>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</si>
  <si>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</si>
  <si>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</si>
  <si>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</si>
  <si>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</si>
  <si>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</si>
  <si>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</si>
  <si>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</si>
  <si>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</si>
  <si>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</si>
  <si>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</si>
  <si>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</si>
  <si>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</si>
  <si>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</si>
  <si>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</si>
  <si>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</si>
  <si>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</si>
  <si>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</si>
  <si>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</si>
  <si>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</si>
  <si>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</si>
  <si>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</si>
  <si>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</si>
  <si>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</si>
  <si>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</si>
  <si>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</si>
  <si>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</si>
  <si>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</si>
  <si>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</si>
  <si>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</si>
  <si>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</si>
  <si>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</si>
  <si>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</si>
  <si>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</si>
  <si>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</si>
  <si>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</si>
  <si>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</si>
  <si>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</si>
  <si>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</si>
  <si>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</si>
  <si>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</si>
  <si>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</si>
  <si>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</si>
  <si>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</si>
  <si>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</si>
  <si>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</si>
  <si>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</si>
  <si>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</si>
  <si>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</si>
  <si>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</si>
  <si>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</si>
  <si>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</si>
  <si>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</si>
  <si>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</si>
  <si>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</si>
  <si>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</si>
  <si>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</si>
  <si>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</si>
  <si>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</si>
  <si>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</si>
  <si>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</si>
  <si>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</si>
  <si>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</si>
  <si>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</si>
  <si>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</si>
  <si>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</si>
  <si>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</si>
  <si>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</si>
  <si>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</si>
  <si>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</si>
  <si>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</si>
  <si>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</si>
  <si>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</si>
  <si>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</si>
  <si>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</si>
  <si>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</si>
  <si>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</si>
  <si>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</si>
  <si>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</si>
  <si>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</si>
  <si>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</si>
  <si>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</si>
  <si>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</si>
  <si>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</si>
  <si>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</si>
  <si>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</si>
  <si>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</si>
  <si>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</si>
  <si>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</si>
  <si>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</si>
  <si>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</si>
  <si>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</si>
  <si>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</si>
  <si>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</si>
  <si>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</si>
  <si>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</si>
  <si>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</si>
  <si>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</si>
  <si>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</si>
  <si>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</si>
  <si>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</si>
  <si>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</si>
  <si>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</si>
  <si>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</si>
  <si>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</si>
  <si>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</si>
  <si>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</si>
  <si>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</si>
  <si>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</si>
  <si>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</si>
  <si>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</si>
  <si>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</si>
  <si>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</si>
  <si>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</si>
  <si>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</si>
  <si>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</si>
  <si>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</si>
  <si>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</si>
  <si>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</si>
  <si>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</si>
  <si>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</si>
  <si>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</si>
  <si>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</si>
  <si>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</si>
  <si>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</si>
  <si>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</si>
  <si>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</si>
  <si>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</si>
  <si>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</si>
  <si>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</si>
  <si>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</si>
  <si>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</si>
  <si>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</si>
  <si>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</si>
  <si>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</si>
  <si>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</si>
  <si>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</si>
  <si>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</si>
  <si>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</si>
  <si>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</si>
  <si>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</si>
  <si>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</si>
  <si>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</si>
  <si>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</si>
  <si>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</si>
  <si>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</si>
  <si>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</si>
  <si>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</si>
  <si>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</si>
  <si>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</si>
  <si>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</si>
  <si>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</si>
  <si>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</si>
  <si>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</si>
  <si>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</si>
  <si>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</si>
  <si>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</si>
  <si>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</si>
  <si>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</si>
  <si>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</si>
  <si>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</si>
  <si>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</si>
  <si>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</si>
  <si>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</si>
  <si>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</si>
  <si>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</si>
  <si>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</si>
  <si>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</si>
  <si>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</si>
  <si>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</si>
  <si>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</si>
  <si>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</si>
  <si>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</si>
  <si>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</si>
  <si>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</si>
  <si>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</si>
  <si>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</si>
  <si>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</si>
  <si>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</si>
  <si>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</si>
  <si>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</si>
  <si>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</si>
  <si>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</si>
  <si>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</si>
  <si>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</si>
  <si>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</si>
  <si>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</si>
  <si>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</si>
  <si>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</si>
  <si>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</si>
  <si>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</si>
  <si>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</si>
  <si>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</si>
  <si>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</si>
  <si>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</si>
  <si>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</si>
  <si>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</si>
  <si>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</si>
  <si>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</si>
  <si>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</si>
  <si>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</si>
  <si>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</si>
  <si>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</si>
  <si>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</si>
  <si>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</si>
  <si>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</si>
  <si>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</si>
  <si>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</si>
  <si>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</si>
  <si>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</si>
  <si>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</si>
  <si>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</si>
  <si>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</si>
  <si>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</si>
  <si>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</si>
  <si>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</si>
  <si>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</si>
  <si>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</si>
  <si>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</si>
  <si>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</si>
  <si>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</si>
  <si>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</si>
  <si>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</si>
  <si>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</si>
  <si>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</si>
  <si>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</si>
  <si>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</si>
  <si>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</si>
  <si>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</si>
  <si>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</si>
  <si>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</si>
  <si>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</si>
  <si>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</si>
  <si>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</si>
  <si>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</si>
  <si>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</si>
  <si>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</si>
  <si>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</si>
  <si>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</si>
  <si>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</si>
  <si>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</si>
  <si>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</si>
  <si>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</si>
  <si>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</si>
  <si>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</si>
  <si>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</si>
  <si>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</si>
  <si>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</si>
  <si>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</si>
  <si>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</si>
  <si>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</si>
  <si>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</si>
  <si>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</si>
  <si>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</si>
  <si>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</si>
  <si>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</si>
  <si>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</si>
  <si>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</si>
  <si>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</si>
  <si>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</si>
  <si>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</si>
  <si>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</si>
  <si>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</si>
  <si>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</si>
  <si>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</si>
  <si>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</si>
  <si>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</si>
  <si>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</si>
  <si>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</si>
  <si>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</si>
  <si>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</si>
  <si>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</si>
  <si>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</si>
  <si>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</si>
  <si>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</si>
  <si>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</si>
  <si>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</si>
  <si>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</si>
  <si>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</si>
  <si>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</si>
  <si>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</si>
  <si>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</si>
  <si>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</si>
  <si>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</si>
  <si>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</si>
  <si>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</si>
  <si>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</si>
  <si>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</si>
  <si>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</si>
  <si>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</si>
  <si>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</si>
  <si>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</si>
  <si>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</si>
  <si>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</si>
  <si>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</si>
  <si>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</si>
  <si>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</si>
  <si>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</si>
  <si>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</si>
  <si>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</si>
  <si>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</si>
  <si>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</si>
  <si>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</si>
  <si>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</si>
  <si>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</si>
  <si>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</si>
  <si>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</si>
  <si>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</si>
  <si>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</si>
  <si>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</si>
  <si>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</si>
  <si>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</si>
  <si>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</si>
  <si>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</si>
  <si>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</si>
  <si>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</si>
  <si>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</si>
  <si>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</si>
  <si>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</si>
  <si>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</si>
  <si>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</si>
  <si>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</si>
  <si>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</si>
  <si>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</si>
  <si>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</si>
  <si>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</si>
  <si>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</si>
  <si>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</si>
  <si>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</si>
  <si>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</si>
  <si>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</si>
  <si>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</si>
  <si>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</si>
  <si>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</si>
  <si>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</si>
  <si>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</si>
  <si>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</si>
  <si>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</si>
  <si>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</si>
  <si>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</si>
  <si>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</si>
  <si>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</si>
  <si>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</si>
  <si>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</si>
  <si>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</si>
  <si>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</si>
  <si>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</si>
  <si>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</si>
  <si>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</si>
  <si>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</si>
  <si>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</si>
  <si>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</si>
  <si>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</si>
  <si>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</si>
  <si>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</si>
  <si>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</si>
  <si>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</si>
  <si>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</si>
  <si>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</si>
  <si>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</si>
  <si>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</si>
  <si>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</si>
  <si>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</si>
  <si>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</si>
  <si>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</si>
  <si>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</si>
  <si>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</si>
  <si>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</si>
  <si>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</si>
  <si>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</si>
  <si>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</si>
  <si>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</si>
  <si>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</si>
  <si>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</si>
  <si>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</si>
  <si>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</si>
  <si>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</si>
  <si>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</si>
  <si>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</si>
  <si>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</si>
  <si>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</si>
  <si>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</si>
  <si>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</si>
  <si>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</si>
  <si>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</si>
  <si>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</si>
  <si>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</si>
  <si>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</si>
  <si>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</si>
  <si>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</si>
  <si>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</si>
  <si>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</si>
  <si>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</si>
  <si>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</si>
  <si>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</si>
  <si>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</si>
  <si>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</si>
  <si>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</si>
  <si>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</si>
  <si>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</si>
  <si>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</si>
  <si>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</si>
  <si>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</si>
  <si>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</si>
  <si>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</si>
  <si>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</si>
  <si>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</si>
  <si>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</si>
  <si>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</si>
  <si>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</si>
  <si>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</si>
  <si>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</si>
  <si>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</si>
  <si>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</si>
  <si>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</si>
  <si>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</si>
  <si>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</si>
  <si>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</si>
  <si>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</si>
  <si>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</si>
  <si>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</si>
  <si>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</si>
  <si>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</si>
  <si>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</si>
  <si>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</si>
  <si>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</si>
  <si>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</si>
  <si>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</si>
  <si>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</si>
  <si>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</si>
  <si>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</si>
  <si>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</si>
  <si>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</si>
  <si>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</si>
  <si>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</si>
  <si>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</si>
  <si>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</si>
  <si>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</si>
  <si>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</si>
  <si>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</si>
  <si>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</si>
  <si>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</si>
  <si>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</si>
  <si>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</si>
  <si>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</si>
  <si>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</si>
  <si>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</si>
  <si>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</si>
  <si>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</si>
  <si>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</si>
  <si>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</si>
  <si>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</si>
  <si>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</si>
  <si>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</si>
  <si>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</si>
  <si>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</si>
  <si>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</si>
  <si>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</si>
  <si>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</si>
  <si>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</si>
  <si>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</si>
  <si>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</si>
  <si>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</si>
  <si>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</si>
  <si>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</si>
  <si>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</si>
  <si>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</si>
  <si>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</si>
  <si>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</si>
  <si>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</si>
  <si>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</si>
  <si>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</si>
  <si>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</si>
  <si>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</si>
  <si>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</si>
  <si>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</si>
  <si>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</si>
  <si>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</si>
  <si>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</si>
  <si>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</si>
  <si>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</si>
  <si>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</si>
  <si>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</si>
  <si>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</si>
  <si>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</si>
  <si>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</si>
  <si>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</si>
  <si>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</si>
  <si>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</si>
  <si>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</si>
  <si>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</si>
  <si>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</si>
  <si>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</si>
  <si>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</si>
  <si>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</si>
  <si>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</si>
  <si>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</si>
  <si>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</si>
  <si>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</si>
  <si>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</si>
  <si>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</si>
  <si>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</si>
  <si>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</si>
  <si>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</si>
  <si>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</si>
  <si>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</si>
  <si>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</si>
  <si>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</si>
  <si>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</si>
  <si>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</si>
  <si>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</si>
  <si>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</si>
  <si>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</si>
  <si>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</si>
  <si>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</si>
  <si>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</si>
  <si>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</si>
  <si>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</si>
  <si>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</si>
  <si>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</si>
  <si>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</si>
  <si>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</si>
  <si>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</si>
  <si>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</si>
  <si>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</si>
  <si>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</si>
  <si>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</si>
  <si>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</si>
  <si>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</si>
  <si>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</si>
  <si>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</si>
  <si>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</si>
  <si>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</si>
  <si>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</si>
  <si>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</si>
  <si>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</si>
  <si>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</si>
  <si>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</si>
  <si>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</si>
  <si>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</si>
  <si>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</si>
  <si>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</si>
  <si>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</si>
  <si>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</si>
  <si>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</si>
  <si>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</si>
  <si>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</si>
  <si>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</si>
  <si>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</si>
  <si>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</si>
  <si>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</si>
  <si>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</si>
  <si>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</si>
  <si>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</si>
  <si>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</si>
  <si>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</si>
  <si>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</si>
  <si>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</si>
  <si>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</si>
  <si>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</si>
  <si>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</si>
  <si>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</si>
  <si>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</si>
  <si>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</si>
  <si>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</si>
  <si>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</si>
  <si>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</si>
  <si>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</si>
  <si>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</si>
  <si>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</si>
  <si>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</si>
  <si>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</si>
  <si>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</si>
  <si>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</si>
  <si>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</si>
  <si>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</si>
  <si>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</si>
  <si>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</si>
  <si>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</si>
  <si>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</si>
  <si>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</si>
  <si>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</si>
  <si>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</si>
  <si>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</si>
  <si>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</si>
  <si>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</si>
  <si>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</si>
  <si>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</si>
  <si>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</si>
  <si>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</si>
  <si>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</si>
  <si>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</si>
  <si>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</si>
  <si>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</si>
  <si>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</si>
  <si>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</si>
  <si>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</si>
  <si>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</si>
  <si>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</si>
  <si>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</si>
  <si>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</si>
  <si>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</si>
  <si>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</si>
  <si>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</si>
  <si>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</si>
  <si>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</si>
  <si>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</si>
  <si>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</si>
  <si>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</si>
  <si>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</si>
  <si>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</si>
  <si>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</si>
  <si>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</si>
  <si>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</si>
  <si>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</si>
  <si>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</si>
  <si>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</si>
  <si>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</si>
  <si>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</si>
  <si>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</si>
  <si>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</si>
  <si>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</si>
  <si>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</si>
  <si>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</si>
  <si>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</si>
  <si>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</si>
  <si>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</si>
  <si>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</si>
  <si>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</si>
  <si>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</si>
  <si>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</si>
  <si>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</si>
  <si>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</si>
  <si>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</si>
  <si>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</si>
  <si>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</si>
  <si>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</si>
  <si>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</si>
  <si>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</si>
  <si>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</si>
  <si>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</si>
  <si>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</si>
  <si>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</si>
  <si>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</si>
  <si>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</si>
  <si>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</si>
  <si>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</si>
  <si>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</si>
  <si>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</si>
  <si>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</si>
  <si>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</si>
  <si>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</si>
  <si>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</si>
  <si>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</si>
  <si>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</si>
  <si>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</si>
  <si>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</si>
  <si>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</si>
  <si>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</si>
  <si>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</si>
  <si>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</si>
  <si>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</si>
  <si>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</si>
  <si>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</si>
  <si>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</si>
  <si>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</si>
  <si>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</si>
  <si>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</si>
  <si>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</si>
  <si>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</si>
  <si>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</si>
  <si>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</si>
  <si>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</si>
  <si>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</si>
  <si>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</si>
  <si>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</si>
  <si>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</si>
  <si>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</si>
  <si>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</si>
  <si>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</si>
  <si>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</si>
  <si>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</si>
  <si>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</si>
  <si>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</si>
  <si>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</si>
  <si>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</si>
  <si>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</si>
  <si>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</si>
  <si>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</si>
  <si>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</si>
  <si>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</si>
  <si>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</si>
  <si>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</si>
  <si>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</si>
  <si>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</si>
  <si>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</si>
  <si>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</si>
  <si>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</si>
  <si>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</si>
  <si>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</si>
  <si>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</si>
  <si>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</si>
  <si>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</si>
  <si>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</si>
  <si>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</si>
  <si>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</si>
  <si>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</si>
  <si>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</si>
  <si>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</si>
  <si>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</si>
  <si>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</si>
  <si>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</si>
  <si>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</si>
  <si>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</si>
  <si>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</si>
  <si>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</si>
  <si>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</si>
  <si>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</si>
  <si>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</si>
  <si>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</si>
  <si>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</si>
  <si>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</si>
  <si>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</si>
  <si>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</si>
  <si>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</si>
  <si>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</si>
  <si>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</si>
  <si>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</si>
  <si>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</si>
  <si>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</si>
  <si>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</si>
  <si>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</si>
  <si>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</si>
  <si>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</si>
  <si>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</si>
  <si>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</si>
  <si>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</si>
  <si>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</si>
  <si>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</si>
  <si>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</si>
  <si>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</si>
  <si>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</si>
  <si>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</si>
  <si>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</si>
  <si>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</si>
  <si>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</si>
  <si>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</si>
  <si>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</si>
  <si>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</si>
  <si>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</si>
  <si>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</si>
  <si>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</si>
  <si>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</si>
  <si>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</si>
  <si>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</si>
  <si>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</si>
  <si>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</si>
  <si>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</si>
  <si>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</si>
  <si>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</si>
  <si>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</si>
  <si>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</si>
  <si>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</si>
  <si>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</si>
  <si>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</si>
  <si>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</si>
  <si>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</si>
  <si>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</si>
  <si>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</si>
  <si>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</si>
  <si>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</si>
  <si>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</si>
  <si>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</si>
  <si>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</si>
  <si>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</si>
  <si>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</si>
  <si>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</si>
  <si>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</si>
  <si>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</si>
  <si>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</si>
  <si>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</si>
  <si>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</si>
  <si>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</si>
  <si>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</si>
  <si>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</si>
  <si>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</si>
  <si>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</si>
  <si>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</si>
  <si>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</si>
  <si>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</si>
  <si>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</si>
  <si>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</si>
  <si>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</si>
  <si>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</si>
  <si>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</si>
  <si>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</si>
  <si>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</si>
  <si>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</si>
  <si>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</si>
  <si>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</si>
  <si>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</si>
  <si>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</si>
  <si>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</si>
  <si>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</si>
  <si>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</si>
  <si>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</si>
  <si>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</si>
  <si>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</si>
  <si>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</si>
  <si>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</si>
  <si>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</si>
  <si>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</si>
  <si>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</si>
  <si>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</si>
  <si>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</si>
  <si>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</si>
  <si>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</si>
  <si>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</si>
  <si>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</si>
  <si>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</si>
  <si>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</si>
  <si>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</si>
  <si>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</si>
  <si>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</si>
  <si>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</si>
  <si>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</si>
  <si>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</si>
  <si>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</si>
  <si>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</si>
  <si>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</si>
  <si>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</si>
  <si>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</si>
  <si>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</si>
  <si>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</si>
  <si>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</si>
  <si>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</si>
  <si>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</si>
  <si>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</si>
  <si>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</si>
  <si>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</si>
  <si>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</si>
  <si>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</si>
  <si>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</si>
  <si>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</si>
  <si>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</si>
  <si>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</si>
  <si>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</si>
  <si>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</si>
  <si>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</si>
  <si>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</si>
  <si>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</si>
  <si>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</si>
  <si>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</si>
  <si>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</si>
  <si>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</si>
  <si>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</si>
  <si>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</si>
  <si>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</si>
  <si>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</si>
  <si>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</si>
  <si>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</si>
  <si>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</si>
  <si>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</si>
  <si>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</si>
  <si>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</si>
  <si>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</si>
  <si>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</si>
  <si>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</si>
  <si>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</si>
  <si>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</si>
  <si>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</si>
  <si>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</si>
  <si>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</si>
  <si>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</si>
  <si>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</si>
  <si>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</si>
  <si>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</si>
  <si>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</si>
  <si>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</si>
  <si>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</si>
  <si>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</si>
  <si>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</si>
  <si>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</si>
  <si>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</si>
  <si>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</si>
  <si>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</si>
  <si>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</si>
  <si>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</si>
  <si>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</si>
  <si>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</si>
  <si>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</si>
  <si>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</si>
  <si>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</si>
  <si>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</si>
  <si>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</si>
  <si>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</si>
  <si>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</si>
  <si>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</si>
  <si>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</si>
  <si>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</si>
  <si>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</si>
  <si>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</si>
  <si>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</si>
  <si>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</si>
  <si>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</si>
  <si>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</si>
  <si>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</si>
  <si>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</si>
  <si>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</si>
  <si>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</si>
  <si>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</si>
  <si>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</si>
  <si>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</si>
  <si>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</si>
  <si>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</si>
  <si>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</si>
  <si>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</si>
  <si>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</si>
  <si>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</si>
  <si>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</si>
  <si>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</si>
  <si>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</si>
  <si>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</si>
  <si>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</si>
  <si>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</si>
  <si>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</si>
  <si>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</si>
  <si>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</si>
  <si>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</si>
  <si>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</si>
  <si>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</si>
  <si>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</si>
  <si>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</si>
  <si>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</si>
  <si>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</si>
  <si>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</si>
  <si>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</si>
  <si>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</si>
  <si>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</si>
  <si>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</si>
  <si>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</si>
  <si>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</si>
  <si>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</si>
  <si>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</si>
  <si>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</si>
  <si>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</si>
  <si>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</si>
  <si>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</si>
  <si>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</si>
  <si>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</si>
  <si>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</si>
  <si>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</si>
  <si>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</si>
  <si>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</si>
  <si>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</si>
  <si>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</si>
  <si>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</si>
  <si>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</si>
  <si>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</si>
  <si>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</si>
  <si>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</si>
  <si>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</si>
  <si>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</si>
  <si>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</si>
  <si>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</si>
  <si>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</si>
  <si>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</si>
  <si>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</si>
  <si>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</si>
  <si>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</si>
  <si>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</si>
  <si>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</si>
  <si>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</si>
  <si>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</si>
  <si>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</si>
  <si>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</si>
  <si>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</si>
  <si>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</si>
  <si>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</si>
  <si>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</si>
  <si>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</si>
  <si>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</si>
  <si>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</si>
  <si>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</si>
  <si>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</si>
  <si>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</si>
  <si>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</si>
  <si>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</si>
  <si>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</si>
  <si>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</si>
  <si>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</si>
  <si>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</si>
  <si>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</si>
  <si>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</si>
  <si>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</si>
  <si>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</si>
  <si>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</si>
  <si>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</si>
  <si>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</si>
  <si>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</si>
  <si>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</si>
  <si>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</si>
  <si>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</si>
  <si>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</si>
  <si>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</si>
  <si>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</si>
  <si>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</si>
  <si>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</si>
  <si>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</si>
  <si>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</si>
  <si>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</si>
  <si>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</si>
  <si>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</si>
  <si>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</si>
  <si>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</si>
  <si>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</si>
  <si>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</si>
  <si>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</si>
  <si>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</si>
  <si>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</si>
  <si>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</si>
  <si>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</si>
  <si>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</si>
  <si>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</si>
  <si>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</si>
  <si>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</si>
  <si>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</si>
  <si>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</si>
  <si>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</si>
  <si>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</si>
  <si>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</si>
  <si>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</si>
  <si>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</si>
  <si>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</si>
  <si>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</si>
  <si>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</si>
  <si>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</si>
  <si>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</si>
  <si>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</si>
  <si>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</si>
  <si>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</si>
  <si>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</si>
  <si>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</si>
  <si>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</si>
  <si>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</si>
  <si>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</si>
  <si>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</si>
  <si>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</si>
  <si>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</si>
  <si>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</si>
  <si>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</si>
  <si>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</si>
  <si>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</si>
  <si>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</si>
  <si>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</si>
  <si>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</si>
  <si>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</si>
  <si>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</si>
  <si>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</si>
  <si>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</si>
  <si>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</si>
  <si>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</si>
  <si>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</si>
  <si>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</si>
  <si>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</si>
  <si>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</si>
  <si>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</si>
  <si>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</si>
  <si>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</si>
  <si>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</si>
  <si>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</si>
  <si>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</si>
  <si>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</si>
  <si>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</si>
  <si>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</si>
  <si>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</si>
  <si>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</si>
  <si>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</si>
  <si>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</si>
  <si>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</si>
  <si>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</si>
  <si>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</si>
  <si>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</si>
  <si>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</si>
  <si>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</si>
  <si>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</si>
  <si>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</si>
  <si>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</si>
  <si>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</si>
  <si>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</si>
  <si>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</si>
  <si>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</si>
  <si>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</si>
  <si>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</si>
  <si>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</si>
  <si>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</si>
  <si>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</si>
  <si>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</si>
  <si>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</si>
  <si>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</si>
  <si>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</si>
  <si>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</si>
  <si>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</si>
  <si>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</si>
  <si>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</si>
  <si>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</si>
  <si>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</si>
  <si>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</si>
  <si>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</si>
  <si>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</si>
  <si>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</si>
  <si>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</si>
  <si>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</si>
  <si>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</si>
  <si>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</si>
  <si>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</si>
  <si>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</si>
  <si>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</si>
  <si>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</si>
  <si>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</si>
  <si>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</si>
  <si>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</si>
  <si>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</si>
  <si>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</si>
  <si>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</si>
  <si>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</si>
  <si>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</si>
  <si>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</si>
  <si>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</si>
  <si>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</si>
  <si>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</si>
  <si>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</si>
  <si>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</si>
  <si>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</si>
  <si>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</si>
  <si>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</si>
  <si>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</si>
  <si>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</si>
  <si>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</si>
  <si>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</si>
  <si>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</si>
  <si>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</si>
  <si>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</si>
  <si>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</si>
  <si>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</si>
  <si>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</si>
  <si>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</si>
  <si>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</si>
  <si>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</si>
  <si>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</si>
  <si>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</si>
  <si>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</si>
  <si>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</si>
  <si>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</si>
  <si>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</si>
  <si>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</si>
  <si>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</si>
  <si>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</si>
  <si>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</si>
  <si>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</si>
  <si>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</si>
  <si>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</si>
  <si>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</si>
  <si>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</si>
  <si>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</si>
  <si>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</si>
  <si>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</si>
  <si>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</si>
  <si>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</si>
  <si>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</si>
  <si>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</si>
  <si>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</si>
  <si>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</si>
  <si>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</si>
  <si>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</si>
  <si>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</si>
  <si>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</si>
  <si>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</si>
  <si>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</si>
  <si>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</si>
  <si>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</si>
  <si>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</si>
  <si>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</si>
  <si>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</si>
  <si>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</si>
  <si>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</si>
  <si>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</si>
  <si>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</si>
  <si>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</si>
  <si>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</si>
  <si>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</si>
  <si>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</si>
  <si>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</si>
  <si>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</si>
  <si>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</si>
  <si>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</si>
  <si>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</si>
  <si>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</si>
  <si>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</si>
  <si>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</si>
  <si>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</si>
  <si>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</si>
  <si>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</si>
  <si>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</si>
  <si>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</si>
  <si>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</si>
  <si>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</si>
  <si>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</si>
  <si>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</si>
  <si>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</si>
  <si>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</si>
  <si>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</si>
  <si>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</si>
  <si>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</si>
  <si>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</si>
  <si>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</si>
  <si>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</si>
  <si>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</si>
  <si>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</si>
  <si>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</si>
  <si>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</si>
  <si>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</si>
  <si>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</si>
  <si>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</si>
  <si>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</si>
  <si>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</si>
  <si>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</si>
  <si>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</si>
  <si>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</si>
  <si>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</si>
  <si>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</si>
  <si>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</si>
  <si>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</si>
  <si>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</si>
  <si>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</si>
  <si>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</si>
  <si>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</si>
  <si>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</si>
  <si>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</si>
  <si>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</si>
  <si>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</si>
  <si>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</si>
  <si>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</si>
  <si>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</si>
  <si>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</si>
  <si>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</si>
  <si>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</si>
  <si>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</si>
  <si>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</si>
  <si>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</si>
  <si>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</si>
  <si>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</si>
  <si>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</si>
  <si>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</si>
  <si>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</si>
  <si>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</si>
  <si>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</si>
  <si>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</si>
  <si>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</si>
  <si>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</si>
  <si>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</si>
  <si>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</si>
  <si>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</si>
  <si>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</si>
  <si>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</si>
  <si>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</si>
  <si>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</si>
  <si>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</si>
  <si>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</si>
  <si>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</si>
  <si>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</si>
  <si>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</si>
  <si>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</si>
  <si>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</si>
  <si>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</si>
  <si>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</si>
  <si>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</si>
  <si>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</si>
  <si>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</si>
  <si>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</si>
  <si>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</si>
  <si>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</si>
  <si>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</si>
  <si>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</si>
  <si>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</si>
  <si>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</si>
  <si>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</si>
  <si>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</si>
  <si>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</si>
  <si>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</si>
  <si>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</si>
  <si>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</si>
  <si>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</si>
  <si>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</si>
  <si>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</si>
  <si>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</si>
  <si>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</si>
  <si>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</si>
  <si>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</si>
  <si>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</si>
  <si>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</si>
  <si>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</si>
  <si>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</si>
  <si>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</si>
  <si>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</si>
  <si>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</si>
  <si>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</si>
  <si>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</si>
  <si>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</si>
  <si>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</si>
  <si>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</si>
  <si>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</si>
  <si>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</si>
  <si>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</si>
  <si>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</si>
  <si>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</si>
  <si>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</si>
  <si>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</si>
  <si>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</si>
  <si>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</si>
  <si>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</si>
  <si>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</si>
  <si>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</si>
  <si>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</si>
  <si>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</si>
  <si>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</si>
  <si>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</si>
  <si>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</si>
  <si>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</si>
  <si>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</si>
  <si>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</si>
  <si>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</si>
  <si>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</si>
  <si>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</si>
  <si>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</si>
  <si>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</si>
  <si>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</si>
  <si>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</si>
  <si>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</si>
  <si>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</si>
  <si>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</si>
  <si>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</si>
  <si>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</si>
  <si>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</si>
  <si>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</si>
  <si>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</si>
  <si>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</si>
  <si>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</si>
  <si>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</si>
  <si>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</si>
  <si>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</si>
  <si>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</si>
  <si>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</si>
  <si>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</si>
  <si>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</si>
  <si>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</si>
  <si>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</si>
  <si>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</si>
  <si>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</si>
  <si>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</si>
  <si>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</si>
  <si>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</si>
  <si>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</si>
  <si>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</si>
  <si>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</si>
  <si>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</si>
  <si>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</si>
  <si>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</si>
  <si>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</si>
  <si>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</si>
  <si>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</si>
  <si>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</si>
  <si>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</si>
  <si>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</si>
  <si>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</si>
  <si>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</si>
  <si>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</si>
  <si>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</si>
  <si>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</si>
  <si>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</si>
  <si>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</si>
  <si>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</si>
  <si>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</si>
  <si>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</si>
  <si>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</si>
  <si>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</si>
  <si>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</si>
  <si>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</si>
  <si>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</si>
  <si>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</si>
  <si>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</si>
  <si>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</si>
  <si>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</si>
  <si>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</si>
  <si>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</si>
  <si>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</si>
  <si>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</si>
  <si>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</si>
  <si>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</si>
  <si>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</si>
  <si>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</si>
  <si>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</si>
  <si>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</si>
  <si>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</si>
  <si>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</si>
  <si>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</si>
  <si>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</si>
  <si>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</si>
  <si>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</si>
  <si>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</si>
  <si>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</si>
  <si>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</si>
  <si>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</si>
  <si>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</si>
  <si>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</si>
  <si>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</si>
  <si>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</si>
  <si>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</si>
  <si>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</si>
  <si>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</si>
  <si>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</si>
  <si>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</si>
  <si>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</si>
  <si>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</si>
  <si>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</si>
  <si>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</si>
  <si>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</si>
  <si>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</si>
  <si>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</si>
  <si>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</si>
  <si>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</si>
  <si>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</si>
  <si>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</si>
  <si>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</si>
  <si>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</si>
  <si>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</si>
  <si>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</si>
  <si>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</si>
  <si>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</si>
  <si>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</si>
  <si>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</si>
  <si>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</si>
  <si>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</si>
  <si>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</si>
  <si>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</si>
  <si>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</si>
  <si>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</si>
  <si>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</si>
  <si>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</si>
  <si>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</si>
  <si>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</si>
  <si>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</si>
  <si>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</si>
  <si>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</si>
  <si>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</si>
  <si>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</si>
  <si>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</si>
  <si>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</si>
  <si>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</si>
  <si>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</si>
  <si>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</si>
  <si>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</si>
  <si>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</si>
  <si>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</si>
  <si>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</si>
  <si>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</si>
  <si>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</si>
  <si>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</si>
  <si>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</si>
  <si>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</si>
  <si>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</si>
  <si>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</si>
  <si>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</si>
  <si>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</si>
  <si>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</si>
  <si>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</si>
  <si>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</si>
  <si>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</si>
  <si>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</si>
  <si>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</si>
  <si>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</si>
  <si>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</si>
  <si>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</si>
  <si>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</si>
  <si>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</si>
  <si>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</si>
  <si>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</si>
  <si>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</si>
  <si>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</si>
  <si>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</si>
  <si>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</si>
  <si>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</si>
  <si>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</si>
  <si>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</si>
  <si>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</si>
  <si>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</si>
  <si>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</si>
  <si>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</si>
  <si>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</si>
  <si>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</si>
  <si>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</si>
  <si>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</si>
  <si>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</si>
  <si>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</si>
  <si>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</si>
  <si>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</si>
  <si>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</si>
  <si>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</si>
  <si>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</si>
  <si>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</si>
  <si>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</si>
  <si>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</si>
  <si>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</si>
  <si>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</si>
  <si>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</si>
  <si>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</si>
  <si>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</si>
  <si>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</si>
  <si>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</si>
  <si>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</si>
  <si>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</si>
  <si>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</si>
  <si>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</si>
  <si>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</si>
  <si>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</si>
  <si>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</si>
  <si>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</si>
  <si>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</si>
  <si>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</si>
  <si>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</si>
  <si>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</si>
  <si>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</si>
  <si>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</si>
  <si>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</si>
  <si>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</si>
  <si>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</si>
  <si>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</si>
  <si>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</si>
  <si>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</si>
  <si>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</si>
  <si>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</si>
  <si>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</si>
  <si>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</si>
  <si>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</si>
  <si>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</si>
  <si>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</si>
  <si>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</si>
  <si>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</si>
  <si>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</si>
  <si>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</si>
  <si>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</si>
  <si>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</si>
  <si>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</si>
  <si>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</si>
  <si>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</si>
  <si>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</si>
  <si>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</si>
  <si>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</si>
  <si>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</si>
  <si>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</si>
  <si>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</si>
  <si>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</si>
  <si>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</si>
  <si>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</si>
  <si>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</si>
  <si>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</si>
  <si>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</si>
  <si>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</si>
  <si>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</si>
  <si>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</si>
  <si>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</si>
  <si>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</si>
  <si>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</si>
  <si>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</si>
  <si>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</si>
  <si>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</si>
  <si>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</si>
  <si>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</si>
  <si>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</si>
  <si>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</si>
  <si>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</si>
  <si>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</si>
  <si>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</si>
  <si>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</si>
  <si>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</si>
  <si>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</si>
  <si>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</si>
  <si>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</si>
  <si>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</si>
  <si>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</si>
  <si>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</si>
  <si>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</si>
  <si>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</si>
  <si>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</si>
  <si>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</si>
  <si>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</si>
  <si>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</si>
  <si>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</si>
  <si>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</si>
  <si>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</si>
  <si>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</si>
  <si>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</si>
  <si>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</si>
  <si>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</si>
  <si>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</si>
  <si>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</si>
  <si>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</si>
  <si>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</si>
  <si>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</si>
  <si>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</si>
  <si>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</si>
  <si>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</si>
  <si>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</si>
  <si>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</si>
  <si>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</si>
  <si>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</si>
  <si>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</si>
  <si>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</si>
  <si>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</si>
  <si>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</si>
  <si>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</si>
  <si>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</si>
  <si>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</si>
  <si>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</si>
  <si>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</si>
  <si>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</si>
  <si>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</si>
  <si>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</si>
  <si>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</si>
  <si>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</si>
  <si>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</si>
  <si>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</si>
  <si>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</si>
  <si>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</si>
  <si>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</si>
  <si>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</si>
  <si>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</si>
  <si>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</si>
  <si>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</si>
  <si>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</si>
  <si>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</si>
  <si>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</si>
  <si>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</si>
  <si>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</si>
  <si>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</si>
  <si>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</si>
  <si>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</si>
  <si>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</si>
  <si>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</si>
  <si>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</si>
  <si>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</si>
  <si>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</si>
  <si>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</si>
  <si>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</si>
  <si>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</si>
  <si>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</si>
  <si>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</si>
  <si>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</si>
  <si>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</si>
  <si>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</si>
  <si>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</si>
  <si>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</si>
  <si>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</si>
  <si>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</si>
  <si>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</si>
  <si>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</si>
  <si>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</si>
  <si>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</si>
  <si>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</si>
  <si>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</si>
  <si>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</si>
  <si>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</si>
  <si>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</si>
  <si>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</si>
  <si>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</si>
  <si>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</si>
  <si>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</si>
  <si>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</si>
  <si>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</si>
  <si>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</si>
  <si>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</si>
  <si>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</si>
  <si>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</si>
  <si>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</si>
  <si>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</si>
  <si>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</si>
  <si>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</si>
  <si>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</si>
  <si>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</si>
  <si>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</si>
  <si>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</si>
  <si>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</si>
  <si>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</si>
  <si>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</si>
  <si>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</si>
  <si>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</si>
  <si>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</si>
  <si>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</si>
  <si>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</si>
  <si>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</si>
  <si>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</si>
  <si>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</si>
  <si>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</si>
  <si>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</si>
  <si>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</si>
  <si>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</si>
  <si>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</si>
  <si>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</si>
  <si>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</si>
  <si>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</si>
  <si>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</si>
  <si>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</si>
  <si>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</si>
  <si>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</si>
  <si>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</si>
  <si>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</si>
  <si>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</si>
  <si>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</si>
  <si>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</si>
  <si>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</si>
  <si>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</si>
  <si>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</si>
  <si>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</si>
  <si>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</si>
  <si>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</si>
  <si>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</si>
  <si>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</si>
  <si>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</si>
  <si>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</si>
  <si>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</si>
  <si>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</si>
  <si>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</si>
  <si>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</si>
  <si>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</si>
  <si>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</si>
  <si>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</si>
  <si>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</si>
  <si>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</si>
  <si>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</si>
  <si>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</si>
  <si>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</si>
  <si>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</si>
  <si>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</si>
  <si>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</si>
  <si>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</si>
  <si>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</si>
  <si>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</si>
  <si>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</si>
  <si>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</si>
  <si>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</si>
  <si>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</si>
  <si>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</si>
  <si>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</si>
  <si>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</si>
  <si>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</si>
  <si>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</si>
  <si>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</si>
  <si>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</si>
  <si>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</si>
  <si>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</si>
  <si>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</si>
  <si>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</si>
  <si>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</si>
  <si>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</si>
  <si>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</si>
  <si>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</si>
  <si>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</si>
  <si>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</si>
  <si>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</si>
  <si>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</si>
  <si>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</si>
  <si>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</si>
  <si>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</si>
  <si>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</si>
  <si>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</si>
  <si>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</si>
  <si>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</si>
  <si>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</si>
  <si>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</si>
  <si>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</si>
  <si>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</si>
  <si>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</si>
  <si>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</si>
  <si>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</si>
  <si>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</si>
  <si>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</si>
  <si>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</si>
  <si>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</si>
  <si>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</si>
  <si>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</si>
  <si>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</si>
  <si>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</si>
  <si>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</si>
  <si>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</si>
  <si>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</si>
  <si>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</si>
  <si>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</si>
  <si>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</si>
  <si>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</si>
  <si>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</si>
  <si>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</si>
  <si>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</si>
  <si>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</si>
  <si>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</si>
  <si>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</si>
  <si>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</si>
  <si>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</si>
  <si>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</si>
  <si>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</si>
  <si>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</si>
  <si>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</si>
  <si>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</si>
  <si>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</si>
  <si>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</si>
  <si>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</si>
  <si>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</si>
  <si>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</si>
  <si>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</si>
  <si>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</si>
  <si>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</si>
  <si>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</si>
  <si>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</si>
  <si>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</si>
  <si>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</si>
  <si>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</si>
  <si>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</si>
  <si>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</si>
  <si>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</si>
  <si>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</si>
  <si>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</si>
  <si>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</si>
  <si>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</si>
  <si>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</si>
  <si>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</si>
  <si>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</si>
  <si>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</si>
  <si>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</si>
  <si>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</si>
  <si>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</si>
  <si>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</si>
  <si>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</si>
  <si>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</si>
  <si>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</si>
  <si>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</si>
  <si>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</si>
  <si>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</si>
  <si>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</si>
  <si>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</si>
  <si>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</si>
  <si>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</si>
  <si>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</si>
  <si>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</si>
  <si>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</si>
  <si>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</si>
  <si>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</si>
  <si>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</si>
  <si>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</si>
  <si>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</si>
  <si>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</si>
  <si>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</si>
  <si>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</si>
  <si>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</si>
  <si>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</si>
  <si>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</si>
  <si>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</si>
  <si>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</si>
  <si>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</si>
  <si>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</si>
  <si>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</si>
  <si>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</si>
  <si>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</si>
  <si>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</si>
  <si>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</si>
  <si>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</si>
  <si>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</si>
  <si>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</si>
  <si>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</si>
  <si>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</si>
  <si>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</si>
  <si>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</si>
  <si>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</si>
  <si>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</si>
  <si>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</si>
  <si>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</si>
  <si>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</si>
  <si>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</si>
  <si>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</si>
  <si>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</si>
  <si>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</si>
  <si>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</si>
  <si>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</si>
  <si>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</si>
  <si>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</si>
  <si>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</si>
  <si>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</si>
  <si>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</si>
  <si>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</si>
  <si>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</si>
  <si>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</si>
  <si>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</si>
  <si>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</si>
  <si>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</si>
  <si>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</si>
  <si>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</si>
  <si>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</si>
  <si>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</si>
  <si>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</si>
  <si>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</si>
  <si>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</si>
  <si>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</si>
  <si>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</si>
  <si>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</si>
  <si>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</si>
  <si>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</si>
  <si>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</si>
  <si>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</si>
  <si>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</si>
  <si>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</si>
  <si>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</si>
  <si>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</si>
  <si>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</si>
  <si>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</si>
  <si>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</si>
  <si>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</si>
  <si>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</si>
  <si>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</si>
  <si>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</si>
  <si>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</si>
  <si>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</si>
  <si>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</si>
  <si>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</si>
  <si>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</si>
  <si>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</si>
  <si>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</si>
  <si>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</si>
  <si>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</si>
  <si>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</si>
  <si>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</si>
  <si>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</si>
  <si>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</si>
  <si>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</si>
  <si>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</si>
  <si>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</si>
  <si>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</si>
  <si>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</si>
  <si>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</si>
  <si>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</si>
  <si>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</si>
  <si>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</si>
  <si>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</si>
  <si>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</si>
  <si>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</si>
  <si>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</si>
  <si>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</si>
  <si>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</si>
  <si>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</si>
  <si>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</si>
  <si>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</si>
  <si>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</si>
  <si>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</si>
  <si>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</si>
  <si>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</si>
  <si>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</si>
  <si>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</si>
  <si>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</si>
  <si>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</si>
  <si>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</si>
  <si>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</si>
  <si>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</si>
  <si>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</si>
  <si>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</si>
  <si>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</si>
  <si>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</si>
  <si>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</si>
  <si>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</si>
  <si>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</si>
  <si>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</si>
  <si>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</si>
  <si>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</si>
  <si>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</si>
  <si>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</si>
  <si>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</si>
  <si>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</si>
  <si>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</si>
  <si>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</si>
  <si>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</si>
  <si>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</si>
  <si>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</si>
  <si>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</si>
  <si>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</si>
  <si>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</si>
  <si>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</si>
  <si>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</si>
  <si>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</si>
  <si>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</si>
  <si>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</si>
  <si>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</si>
  <si>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</si>
  <si>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</si>
  <si>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</si>
  <si>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</si>
  <si>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</si>
  <si>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</si>
  <si>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</si>
  <si>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</si>
  <si>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</si>
  <si>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</si>
  <si>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</si>
  <si>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</si>
  <si>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</si>
  <si>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</si>
  <si>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</si>
  <si>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</si>
  <si>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</si>
  <si>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</si>
  <si>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</si>
  <si>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</si>
  <si>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</si>
  <si>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</si>
  <si>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</si>
  <si>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</si>
  <si>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</si>
  <si>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</si>
  <si>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</si>
  <si>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</si>
  <si>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</si>
  <si>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</si>
  <si>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</si>
  <si>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</si>
  <si>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</si>
  <si>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</si>
  <si>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</si>
  <si>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</si>
  <si>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</si>
  <si>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</si>
  <si>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</si>
  <si>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</si>
  <si>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</si>
  <si>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</si>
  <si>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</si>
  <si>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</si>
  <si>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</si>
  <si>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</si>
  <si>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</si>
  <si>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</si>
  <si>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</si>
  <si>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</si>
  <si>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</si>
  <si>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</si>
  <si>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</si>
  <si>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</si>
  <si>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</si>
  <si>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</si>
  <si>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</si>
  <si>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</si>
  <si>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</si>
  <si>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</si>
  <si>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</si>
  <si>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</si>
  <si>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</si>
  <si>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</si>
  <si>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</si>
  <si>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</si>
  <si>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</si>
  <si>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</si>
  <si>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</si>
  <si>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</si>
  <si>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</si>
  <si>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</si>
  <si>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</si>
  <si>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</si>
  <si>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</si>
  <si>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</si>
  <si>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</si>
  <si>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</si>
  <si>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</si>
  <si>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</si>
  <si>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</si>
  <si>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</si>
  <si>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</si>
  <si>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</si>
  <si>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</si>
  <si>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</si>
  <si>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</si>
  <si>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</si>
  <si>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</si>
  <si>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</si>
  <si>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</si>
  <si>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</si>
  <si>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</si>
  <si>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</si>
  <si>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</si>
  <si>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</si>
  <si>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</si>
  <si>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</si>
  <si>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</si>
  <si>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</si>
  <si>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</si>
  <si>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</si>
  <si>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</si>
  <si>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</si>
  <si>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</si>
  <si>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</si>
  <si>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</si>
  <si>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</si>
  <si>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</si>
  <si>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</si>
  <si>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</si>
  <si>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</si>
  <si>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</si>
  <si>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</si>
  <si>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</si>
  <si>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</si>
  <si>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</si>
  <si>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</si>
  <si>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</si>
  <si>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</si>
  <si>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</si>
  <si>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</si>
  <si>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</si>
  <si>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</si>
  <si>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</si>
  <si>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</si>
  <si>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</si>
  <si>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</si>
  <si>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</si>
  <si>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</si>
  <si>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</si>
  <si>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</si>
  <si>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</si>
  <si>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</si>
  <si>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</si>
  <si>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</si>
  <si>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</si>
  <si>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</si>
  <si>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</si>
  <si>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</si>
  <si>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</si>
  <si>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</si>
  <si>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</si>
  <si>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</si>
  <si>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</si>
  <si>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</si>
  <si>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</si>
  <si>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</si>
  <si>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</si>
  <si>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</si>
  <si>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</si>
  <si>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</si>
  <si>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</si>
  <si>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</si>
  <si>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</si>
  <si>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</si>
  <si>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</si>
  <si>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</si>
  <si>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</si>
  <si>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</si>
  <si>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</si>
  <si>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</si>
  <si>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</si>
  <si>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</si>
  <si>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</si>
  <si>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</si>
  <si>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</si>
  <si>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</si>
  <si>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</si>
  <si>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</si>
  <si>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</si>
  <si>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</si>
  <si>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</si>
  <si>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</si>
  <si>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</si>
  <si>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</si>
  <si>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</si>
  <si>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</si>
  <si>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</si>
  <si>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</si>
  <si>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</si>
  <si>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</si>
  <si>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</si>
  <si>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</si>
  <si>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</si>
  <si>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</si>
  <si>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</si>
  <si>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</si>
  <si>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</si>
  <si>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</si>
  <si>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</si>
  <si>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</si>
  <si>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</si>
  <si>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</si>
  <si>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</si>
  <si>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</si>
  <si>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</si>
  <si>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</si>
  <si>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</si>
  <si>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</si>
  <si>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</si>
  <si>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</si>
  <si>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</si>
  <si>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</si>
  <si>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</si>
  <si>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</si>
  <si>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</si>
  <si>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</si>
  <si>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</si>
  <si>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</si>
  <si>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</si>
  <si>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</si>
  <si>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</si>
  <si>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</si>
  <si>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</si>
  <si>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</si>
  <si>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</si>
  <si>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</si>
  <si>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</si>
  <si>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</si>
  <si>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</si>
  <si>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</si>
  <si>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</si>
  <si>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</si>
  <si>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</si>
  <si>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</si>
  <si>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</si>
  <si>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</si>
  <si>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</si>
  <si>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</si>
  <si>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</si>
  <si>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</si>
  <si>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</si>
  <si>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</si>
  <si>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</si>
  <si>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</si>
  <si>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</si>
  <si>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</si>
  <si>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</si>
  <si>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</si>
  <si>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</si>
  <si>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</si>
  <si>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</si>
  <si>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</si>
  <si>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</si>
  <si>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</si>
  <si>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</si>
  <si>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</si>
  <si>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</si>
  <si>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</si>
  <si>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</si>
  <si>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</si>
  <si>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</si>
  <si>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</si>
  <si>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</si>
  <si>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</si>
  <si>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</si>
  <si>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</si>
  <si>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</si>
  <si>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</si>
  <si>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</si>
  <si>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</si>
  <si>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</si>
  <si>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</si>
  <si>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</si>
  <si>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</si>
  <si>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</si>
  <si>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</si>
  <si>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</si>
  <si>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</si>
  <si>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</si>
  <si>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</si>
  <si>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</si>
  <si>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</si>
  <si>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</si>
  <si>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</si>
  <si>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</si>
  <si>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</si>
  <si>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</si>
  <si>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</si>
  <si>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</si>
  <si>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</si>
  <si>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</si>
  <si>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</si>
  <si>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</si>
  <si>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</si>
  <si>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</si>
  <si>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</si>
  <si>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</si>
  <si>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</si>
  <si>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</si>
  <si>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</si>
  <si>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</si>
  <si>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</si>
  <si>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</si>
  <si>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</si>
  <si>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</si>
  <si>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</si>
  <si>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</si>
  <si>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</si>
  <si>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</si>
  <si>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</si>
  <si>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</si>
  <si>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</si>
  <si>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</si>
  <si>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</si>
  <si>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</si>
  <si>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</si>
  <si>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</si>
  <si>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</si>
  <si>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</si>
  <si>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</si>
  <si>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</si>
  <si>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</si>
  <si>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</si>
  <si>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</si>
  <si>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</si>
  <si>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</si>
  <si>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</si>
  <si>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</si>
  <si>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</si>
  <si>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</si>
  <si>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</si>
  <si>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</si>
  <si>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</si>
  <si>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</si>
  <si>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</si>
  <si>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</si>
  <si>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</si>
  <si>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</si>
  <si>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</si>
  <si>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</si>
  <si>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</si>
  <si>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</si>
  <si>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</si>
  <si>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</si>
  <si>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</si>
  <si>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</si>
  <si>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</si>
  <si>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</si>
  <si>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</si>
  <si>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</si>
  <si>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</si>
  <si>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</si>
  <si>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</si>
  <si>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</si>
  <si>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</si>
  <si>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</si>
  <si>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</si>
  <si>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</si>
  <si>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</si>
  <si>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</si>
  <si>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</si>
  <si>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</si>
  <si>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</si>
  <si>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</si>
  <si>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</si>
  <si>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</si>
  <si>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</si>
  <si>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</si>
  <si>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</si>
  <si>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</si>
  <si>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</si>
  <si>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</si>
  <si>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</si>
  <si>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</si>
  <si>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</si>
  <si>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</si>
  <si>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</si>
  <si>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</si>
  <si>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</si>
  <si>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</si>
  <si>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</si>
  <si>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</si>
  <si>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</si>
  <si>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</si>
  <si>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</si>
  <si>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</si>
  <si>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</si>
  <si>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</si>
  <si>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</si>
  <si>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</si>
  <si>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</si>
  <si>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</si>
  <si>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</si>
  <si>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</si>
  <si>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</si>
  <si>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</si>
  <si>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</si>
  <si>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</si>
  <si>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</si>
  <si>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</si>
  <si>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</si>
  <si>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</si>
  <si>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</si>
  <si>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</si>
  <si>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</si>
  <si>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</si>
  <si>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</si>
  <si>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</si>
  <si>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</si>
  <si>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</si>
  <si>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</si>
  <si>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</si>
  <si>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</si>
  <si>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</si>
  <si>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</si>
  <si>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</si>
  <si>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</si>
  <si>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</si>
  <si>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</si>
  <si>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</si>
  <si>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</si>
  <si>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</si>
  <si>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</si>
  <si>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</si>
  <si>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</si>
  <si>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</si>
  <si>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</si>
  <si>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</si>
  <si>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</si>
  <si>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</si>
  <si>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</si>
  <si>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</si>
  <si>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</si>
  <si>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</si>
  <si>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</si>
  <si>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</si>
  <si>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</si>
  <si>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</si>
  <si>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</si>
  <si>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</si>
  <si>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</si>
  <si>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</si>
  <si>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</si>
  <si>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</si>
  <si>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</si>
  <si>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</si>
  <si>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</si>
  <si>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</si>
  <si>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</si>
  <si>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</si>
  <si>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</si>
  <si>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</si>
  <si>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</si>
  <si>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</si>
  <si>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</si>
  <si>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</si>
  <si>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</si>
  <si>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</si>
  <si>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</si>
  <si>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</si>
  <si>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</si>
  <si>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</si>
  <si>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</si>
  <si>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</si>
  <si>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</si>
  <si>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</si>
  <si>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</si>
  <si>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</si>
  <si>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</si>
  <si>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</si>
  <si>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</si>
  <si>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</si>
  <si>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</si>
  <si>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</si>
  <si>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</si>
  <si>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</si>
  <si>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</si>
  <si>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</si>
  <si>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</si>
  <si>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</si>
  <si>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</si>
  <si>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</si>
  <si>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</si>
  <si>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</si>
  <si>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</si>
  <si>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</si>
  <si>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</si>
  <si>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</si>
  <si>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</si>
  <si>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</si>
  <si>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</si>
  <si>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</si>
  <si>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</si>
  <si>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</si>
  <si>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</si>
  <si>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</si>
  <si>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</si>
  <si>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</si>
  <si>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</si>
  <si>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</si>
  <si>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</si>
  <si>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</si>
  <si>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</si>
  <si>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</si>
  <si>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</si>
  <si>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</si>
  <si>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</si>
  <si>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</si>
  <si>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</si>
  <si>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</si>
  <si>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</si>
  <si>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</si>
  <si>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</si>
  <si>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</si>
  <si>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</si>
  <si>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</si>
  <si>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</si>
  <si>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</si>
  <si>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</si>
  <si>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</si>
  <si>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</si>
  <si>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</si>
  <si>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</si>
  <si>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</si>
  <si>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</si>
  <si>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</si>
  <si>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</si>
  <si>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</si>
  <si>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</si>
  <si>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</si>
  <si>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</si>
  <si>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</si>
  <si>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</si>
  <si>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</si>
  <si>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</si>
  <si>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</si>
  <si>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</si>
  <si>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</si>
  <si>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</si>
  <si>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</si>
  <si>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</si>
  <si>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</si>
  <si>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</si>
  <si>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</si>
  <si>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</si>
  <si>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</si>
  <si>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</si>
  <si>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</si>
  <si>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</si>
  <si>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</si>
  <si>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</si>
  <si>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</si>
  <si>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</si>
  <si>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</si>
  <si>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</si>
  <si>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</si>
  <si>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</si>
  <si>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</si>
  <si>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</si>
  <si>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</si>
  <si>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</si>
  <si>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</si>
  <si>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</si>
  <si>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</si>
  <si>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</si>
  <si>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</si>
  <si>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</si>
  <si>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</si>
  <si>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</si>
  <si>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</si>
  <si>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</si>
  <si>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</si>
  <si>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</si>
  <si>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</si>
  <si>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</si>
  <si>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</si>
  <si>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</si>
  <si>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</si>
  <si>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</si>
  <si>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</si>
  <si>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</si>
  <si>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</si>
  <si>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</si>
  <si>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</si>
  <si>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</si>
  <si>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</si>
  <si>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</si>
  <si>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</si>
  <si>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</si>
  <si>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</si>
  <si>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</si>
  <si>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</si>
  <si>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</si>
  <si>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</si>
  <si>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</si>
  <si>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</si>
  <si>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</si>
  <si>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</si>
  <si>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</si>
  <si>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</si>
  <si>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</si>
  <si>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</si>
  <si>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</si>
  <si>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</si>
  <si>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</si>
  <si>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</si>
  <si>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</si>
  <si>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</si>
  <si>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</si>
  <si>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</si>
  <si>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</si>
  <si>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</si>
  <si>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</si>
  <si>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</si>
  <si>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</si>
  <si>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</si>
  <si>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</si>
  <si>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</si>
  <si>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</si>
  <si>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</si>
  <si>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</si>
  <si>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</si>
  <si>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</si>
  <si>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</si>
  <si>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</si>
  <si>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</si>
  <si>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</si>
  <si>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</si>
  <si>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</si>
  <si>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</si>
  <si>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</si>
  <si>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</si>
  <si>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</si>
  <si>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</si>
  <si>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</si>
  <si>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</si>
  <si>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</si>
  <si>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</si>
  <si>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</si>
  <si>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</si>
  <si>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</si>
  <si>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</si>
  <si>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</si>
  <si>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</si>
  <si>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</si>
  <si>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</si>
  <si>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</si>
  <si>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</si>
  <si>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</si>
  <si>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</si>
  <si>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</si>
  <si>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</si>
  <si>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</si>
  <si>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</si>
  <si>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</si>
  <si>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</si>
  <si>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</si>
  <si>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</si>
  <si>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</si>
  <si>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</si>
  <si>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</si>
  <si>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</si>
  <si>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</si>
  <si>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</si>
  <si>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</si>
  <si>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</si>
  <si>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</si>
  <si>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</si>
  <si>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</si>
  <si>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</si>
  <si>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</si>
  <si>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</si>
  <si>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</si>
  <si>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</si>
  <si>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</si>
  <si>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</si>
  <si>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</si>
  <si>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</si>
  <si>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</si>
  <si>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</si>
  <si>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</si>
  <si>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</si>
  <si>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</si>
  <si>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</si>
  <si>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</si>
  <si>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</si>
  <si>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</si>
  <si>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</si>
  <si>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</si>
  <si>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</si>
  <si>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</si>
  <si>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</si>
  <si>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</si>
  <si>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</si>
  <si>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</si>
  <si>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</si>
  <si>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</si>
  <si>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</si>
  <si>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</si>
  <si>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</si>
  <si>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</si>
  <si>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</si>
  <si>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</si>
  <si>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</si>
  <si>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</si>
  <si>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</si>
  <si>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</si>
  <si>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</si>
  <si>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</si>
  <si>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</si>
  <si>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</si>
  <si>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</si>
  <si>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</si>
  <si>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</si>
  <si>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</si>
  <si>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</si>
  <si>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</si>
  <si>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</si>
  <si>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</si>
  <si>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</si>
  <si>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</si>
  <si>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</si>
  <si>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</si>
  <si>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</si>
  <si>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</si>
  <si>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</si>
  <si>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</si>
  <si>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</si>
  <si>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</si>
  <si>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</si>
  <si>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</si>
  <si>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</si>
  <si>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</si>
  <si>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</si>
  <si>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</si>
  <si>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</si>
  <si>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</si>
  <si>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</si>
  <si>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</si>
  <si>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</si>
  <si>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</si>
  <si>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</si>
  <si>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</si>
  <si>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</si>
  <si>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</si>
  <si>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</si>
  <si>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</si>
  <si>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</si>
  <si>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</si>
  <si>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</si>
  <si>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</si>
  <si>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</si>
  <si>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</si>
  <si>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</si>
  <si>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</si>
  <si>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</si>
  <si>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</si>
  <si>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</si>
  <si>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</si>
  <si>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</si>
  <si>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</si>
  <si>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</si>
  <si>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</si>
  <si>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</si>
  <si>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</si>
  <si>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</si>
  <si>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</si>
  <si>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</si>
  <si>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</si>
  <si>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</si>
  <si>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</si>
  <si>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</si>
  <si>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</si>
  <si>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</si>
  <si>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</si>
  <si>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</si>
  <si>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</si>
  <si>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</si>
  <si>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</si>
  <si>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</si>
  <si>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</si>
  <si>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</si>
  <si>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</si>
  <si>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</si>
  <si>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</si>
  <si>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</si>
  <si>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</si>
  <si>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</si>
  <si>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</si>
  <si>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</si>
  <si>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</si>
  <si>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</si>
  <si>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</si>
  <si>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</si>
  <si>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</si>
  <si>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</si>
  <si>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</si>
  <si>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</si>
  <si>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</si>
  <si>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</si>
  <si>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</si>
  <si>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</si>
  <si>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</si>
  <si>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</si>
  <si>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</si>
  <si>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</si>
  <si>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</si>
  <si>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</si>
  <si>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</si>
  <si>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</si>
  <si>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</si>
  <si>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</si>
  <si>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</si>
  <si>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</si>
  <si>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</si>
  <si>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</si>
  <si>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</si>
  <si>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</si>
  <si>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</si>
  <si>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</si>
  <si>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</si>
  <si>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</si>
  <si>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</si>
  <si>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</si>
  <si>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</si>
  <si>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</si>
  <si>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</si>
  <si>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</si>
  <si>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</si>
  <si>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</si>
  <si>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</si>
  <si>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</si>
  <si>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</si>
  <si>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</si>
  <si>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</si>
  <si>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</si>
  <si>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</si>
  <si>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</si>
  <si>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</si>
  <si>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</si>
  <si>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</si>
  <si>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</si>
  <si>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</si>
  <si>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</si>
  <si>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</si>
  <si>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</si>
  <si>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</si>
  <si>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</si>
  <si>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</si>
  <si>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</si>
  <si>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</si>
  <si>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</si>
  <si>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</si>
  <si>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</si>
  <si>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</si>
  <si>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</si>
  <si>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</si>
  <si>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</si>
  <si>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</si>
  <si>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</si>
  <si>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</si>
  <si>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</si>
  <si>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</si>
  <si>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</si>
  <si>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</si>
  <si>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</si>
  <si>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</si>
  <si>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</si>
  <si>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</si>
  <si>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</si>
  <si>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</si>
  <si>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</si>
  <si>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</si>
  <si>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</si>
  <si>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</si>
  <si>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</si>
  <si>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</si>
  <si>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</si>
  <si>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</si>
  <si>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</si>
  <si>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</si>
  <si>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</si>
  <si>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</si>
  <si>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</si>
  <si>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</si>
  <si>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</si>
  <si>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</si>
  <si>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</si>
  <si>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</si>
  <si>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</si>
  <si>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</si>
  <si>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</si>
  <si>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</si>
  <si>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</si>
  <si>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</si>
  <si>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</si>
  <si>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</si>
  <si>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</si>
  <si>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</si>
  <si>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</si>
  <si>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</si>
  <si>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</si>
  <si>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</si>
  <si>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</si>
  <si>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</si>
  <si>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</si>
  <si>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</si>
  <si>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</si>
  <si>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</si>
  <si>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</si>
  <si>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</si>
  <si>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</si>
  <si>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</si>
  <si>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</si>
  <si>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</si>
  <si>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</si>
  <si>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</si>
  <si>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</si>
  <si>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</si>
  <si>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</si>
  <si>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</si>
  <si>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</si>
  <si>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</si>
  <si>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</si>
  <si>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</si>
  <si>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</si>
  <si>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</si>
  <si>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</si>
  <si>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</si>
  <si>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</si>
  <si>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</si>
  <si>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</si>
  <si>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</si>
  <si>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</si>
  <si>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</si>
  <si>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</si>
  <si>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</si>
  <si>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</si>
  <si>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</si>
  <si>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</si>
  <si>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</si>
  <si>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</si>
  <si>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</si>
  <si>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</si>
  <si>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</si>
  <si>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</si>
  <si>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</si>
  <si>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</si>
  <si>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</si>
  <si>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</si>
  <si>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</si>
  <si>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</si>
  <si>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</si>
  <si>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</si>
  <si>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</si>
  <si>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</si>
  <si>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</si>
  <si>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</si>
  <si>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</si>
  <si>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</si>
  <si>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</si>
  <si>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</si>
  <si>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</si>
  <si>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</si>
  <si>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</si>
  <si>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</si>
  <si>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</si>
  <si>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</si>
  <si>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</si>
  <si>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</si>
  <si>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</si>
  <si>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</si>
  <si>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</si>
  <si>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</si>
  <si>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</si>
  <si>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</si>
  <si>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</si>
  <si>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</si>
  <si>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</si>
  <si>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</si>
  <si>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</si>
  <si>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</si>
  <si>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</si>
  <si>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</si>
  <si>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</si>
  <si>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</si>
  <si>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</si>
  <si>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</si>
  <si>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</si>
  <si>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</si>
  <si>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</si>
  <si>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</si>
  <si>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</si>
  <si>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</si>
  <si>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</si>
  <si>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</si>
  <si>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</si>
  <si>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</si>
  <si>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</si>
  <si>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</si>
  <si>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</si>
  <si>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</si>
  <si>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</si>
  <si>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</si>
  <si>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</si>
  <si>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</si>
  <si>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</si>
  <si>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</si>
  <si>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</si>
  <si>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</si>
  <si>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</si>
  <si>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</si>
  <si>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</si>
  <si>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</si>
  <si>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</si>
  <si>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</si>
  <si>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</si>
  <si>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</si>
  <si>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</si>
  <si>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</si>
  <si>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</si>
  <si>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</si>
  <si>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</si>
  <si>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</si>
  <si>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</si>
  <si>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</si>
  <si>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</si>
  <si>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</si>
  <si>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</si>
  <si>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</si>
  <si>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</si>
  <si>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</si>
  <si>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</si>
  <si>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</si>
  <si>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</si>
  <si>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</si>
  <si>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</si>
  <si>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</si>
  <si>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</si>
  <si>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</si>
  <si>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</si>
  <si>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</si>
  <si>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</si>
  <si>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</si>
  <si>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</si>
  <si>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</si>
  <si>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</si>
  <si>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</si>
  <si>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</si>
  <si>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</si>
  <si>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</si>
  <si>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</si>
  <si>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</si>
  <si>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</si>
  <si>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</si>
  <si>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</si>
  <si>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</si>
  <si>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</si>
  <si>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</si>
  <si>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</si>
  <si>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</si>
  <si>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</si>
  <si>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</si>
  <si>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</si>
  <si>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</si>
  <si>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</si>
  <si>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</si>
  <si>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</si>
  <si>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</si>
  <si>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</si>
  <si>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</si>
  <si>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</si>
  <si>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</si>
  <si>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</si>
  <si>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</si>
  <si>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</si>
  <si>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</si>
  <si>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</si>
  <si>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</si>
  <si>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</si>
  <si>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</si>
  <si>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</si>
  <si>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</si>
  <si>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</si>
  <si>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</si>
  <si>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</si>
  <si>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</si>
  <si>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</si>
  <si>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</si>
  <si>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</si>
  <si>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</si>
  <si>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</si>
  <si>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</si>
  <si>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</si>
  <si>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</si>
  <si>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</si>
  <si>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</si>
  <si>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</si>
  <si>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</si>
  <si>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</si>
  <si>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</si>
  <si>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</si>
  <si>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</si>
  <si>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</si>
  <si>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</si>
  <si>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</si>
  <si>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</si>
  <si>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</si>
  <si>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</si>
  <si>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</si>
  <si>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</si>
  <si>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</si>
  <si>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</si>
  <si>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</si>
  <si>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</si>
  <si>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</si>
  <si>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</si>
  <si>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</si>
  <si>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</si>
  <si>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</si>
  <si>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</si>
  <si>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</si>
  <si>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</si>
  <si>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</si>
  <si>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</si>
  <si>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</si>
  <si>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</si>
  <si>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</si>
  <si>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</si>
  <si>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</si>
  <si>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</si>
  <si>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</si>
  <si>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</si>
  <si>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</si>
  <si>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</si>
  <si>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</si>
  <si>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</si>
  <si>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</si>
  <si>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</si>
  <si>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</si>
  <si>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</si>
  <si>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</si>
  <si>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</si>
  <si>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</si>
  <si>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</si>
  <si>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</si>
  <si>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</si>
  <si>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</si>
  <si>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</si>
  <si>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</si>
  <si>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</si>
  <si>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</si>
  <si>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</si>
  <si>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</si>
  <si>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</si>
  <si>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</si>
  <si>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</si>
  <si>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</si>
  <si>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</si>
  <si>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</si>
  <si>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</si>
  <si>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</si>
  <si>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</si>
  <si>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</si>
  <si>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</si>
  <si>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</si>
  <si>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</si>
  <si>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</si>
  <si>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</si>
  <si>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</si>
  <si>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</si>
  <si>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</si>
  <si>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</si>
  <si>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</si>
  <si>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</si>
  <si>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</si>
  <si>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</si>
  <si>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</si>
  <si>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</si>
  <si>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</si>
  <si>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</si>
  <si>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</si>
  <si>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</si>
  <si>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</si>
  <si>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</si>
  <si>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</si>
  <si>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</si>
  <si>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</si>
  <si>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</si>
  <si>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</si>
  <si>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</si>
  <si>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</si>
  <si>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</si>
  <si>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</si>
  <si>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</si>
  <si>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</si>
  <si>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</si>
  <si>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</si>
  <si>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</si>
  <si>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</si>
  <si>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</si>
  <si>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</si>
  <si>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</si>
  <si>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</si>
  <si>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</si>
  <si>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</si>
  <si>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</si>
  <si>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</si>
  <si>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</si>
  <si>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</si>
  <si>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</si>
  <si>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</si>
  <si>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</si>
  <si>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</si>
  <si>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</si>
  <si>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</si>
  <si>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</si>
  <si>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</si>
  <si>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</si>
  <si>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</si>
  <si>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</si>
  <si>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</si>
  <si>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</si>
  <si>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</si>
  <si>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</si>
  <si>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</si>
  <si>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</si>
  <si>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</si>
  <si>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</si>
  <si>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</si>
  <si>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</si>
  <si>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</si>
  <si>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</si>
  <si>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</si>
  <si>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</si>
  <si>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</si>
  <si>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</si>
  <si>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</si>
  <si>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</si>
  <si>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</si>
  <si>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</si>
  <si>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</si>
  <si>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</si>
  <si>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</si>
  <si>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</si>
  <si>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</si>
  <si>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</si>
  <si>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</si>
  <si>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</si>
  <si>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</si>
  <si>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</si>
  <si>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</si>
  <si>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</si>
  <si>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</si>
  <si>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</si>
  <si>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</si>
  <si>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</si>
  <si>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</si>
  <si>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</si>
  <si>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</si>
  <si>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</si>
  <si>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</si>
  <si>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</si>
  <si>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</si>
  <si>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</si>
  <si>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</si>
  <si>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</si>
  <si>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</si>
  <si>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</si>
  <si>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</si>
  <si>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</si>
  <si>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</si>
  <si>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</si>
  <si>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</si>
  <si>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</si>
  <si>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</si>
  <si>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</si>
  <si>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</si>
  <si>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</si>
  <si>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</si>
  <si>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</si>
  <si>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</si>
  <si>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</si>
  <si>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</si>
  <si>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</si>
  <si>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</si>
  <si>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</si>
  <si>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</si>
  <si>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</si>
  <si>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</si>
  <si>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</si>
  <si>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</si>
  <si>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</si>
  <si>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</si>
  <si>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</si>
  <si>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</si>
  <si>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</si>
  <si>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</si>
  <si>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</si>
  <si>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</si>
  <si>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</si>
  <si>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</si>
  <si>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</si>
  <si>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</si>
  <si>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</si>
  <si>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</si>
  <si>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</si>
  <si>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</si>
  <si>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</si>
  <si>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</si>
  <si>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</si>
  <si>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</si>
  <si>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</si>
  <si>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</si>
  <si>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</si>
  <si>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</si>
  <si>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</si>
  <si>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</si>
  <si>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</si>
  <si>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</si>
  <si>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</si>
  <si>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</si>
  <si>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</si>
  <si>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</si>
  <si>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</si>
  <si>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</si>
  <si>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</si>
  <si>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</si>
  <si>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</si>
  <si>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</si>
  <si>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</si>
  <si>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</si>
  <si>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</si>
  <si>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</si>
  <si>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</si>
  <si>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</si>
  <si>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</si>
  <si>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</si>
  <si>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</si>
  <si>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</si>
  <si>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</si>
  <si>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</si>
  <si>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</si>
  <si>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</si>
  <si>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</si>
  <si>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</si>
  <si>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</si>
  <si>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</si>
  <si>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</si>
  <si>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</si>
  <si>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</si>
  <si>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</si>
  <si>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</si>
  <si>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</si>
  <si>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</si>
  <si>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</si>
  <si>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</si>
  <si>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</si>
  <si>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</si>
  <si>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</si>
  <si>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</si>
  <si>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</si>
  <si>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</si>
  <si>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</si>
  <si>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</si>
  <si>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</si>
  <si>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</si>
  <si>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</si>
  <si>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</si>
  <si>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</si>
  <si>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</si>
  <si>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</si>
  <si>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</si>
  <si>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</si>
  <si>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</si>
  <si>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</si>
  <si>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</si>
  <si>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</si>
  <si>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</si>
  <si>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</si>
  <si>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</si>
  <si>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</si>
  <si>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</si>
  <si>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</si>
  <si>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</si>
  <si>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</si>
  <si>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</si>
  <si>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</si>
  <si>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</si>
  <si>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</si>
  <si>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</si>
  <si>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</si>
  <si>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</si>
  <si>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</si>
  <si>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</si>
  <si>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</si>
  <si>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</si>
  <si>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</si>
  <si>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</si>
  <si>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</si>
  <si>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</si>
  <si>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</si>
  <si>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</si>
  <si>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</si>
  <si>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</si>
  <si>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</si>
  <si>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</si>
  <si>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</si>
  <si>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</si>
  <si>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</si>
  <si>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</si>
  <si>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</si>
  <si>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</si>
  <si>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</si>
  <si>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</si>
  <si>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</si>
  <si>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</si>
  <si>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</si>
  <si>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</si>
  <si>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</si>
  <si>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</si>
  <si>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</si>
  <si>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</si>
  <si>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</si>
  <si>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</si>
  <si>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</si>
  <si>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</si>
  <si>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</si>
  <si>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</si>
  <si>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</si>
  <si>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</si>
  <si>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</si>
  <si>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</si>
  <si>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</si>
  <si>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</si>
  <si>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</si>
  <si>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</si>
  <si>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</si>
  <si>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</si>
  <si>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</si>
  <si>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</si>
  <si>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</si>
  <si>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</si>
  <si>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</si>
  <si>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</si>
  <si>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</si>
  <si>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</si>
  <si>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</si>
  <si>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</si>
  <si>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</si>
  <si>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</si>
  <si>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</si>
  <si>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</si>
  <si>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</si>
  <si>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</si>
  <si>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</si>
  <si>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</si>
  <si>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</si>
  <si>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</si>
  <si>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</si>
  <si>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</si>
  <si>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</si>
  <si>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</si>
  <si>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</si>
  <si>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</si>
  <si>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</si>
  <si>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</si>
  <si>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</si>
  <si>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</si>
  <si>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</si>
  <si>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</si>
  <si>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</si>
  <si>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</si>
  <si>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</si>
  <si>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</si>
  <si>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</si>
  <si>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</si>
  <si>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</si>
  <si>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</si>
  <si>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</si>
  <si>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</si>
  <si>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</si>
  <si>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</si>
  <si>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</si>
  <si>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</si>
  <si>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</si>
  <si>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</si>
  <si>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</si>
  <si>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</si>
  <si>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</si>
  <si>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</si>
  <si>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</si>
  <si>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</si>
  <si>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</si>
  <si>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</si>
  <si>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</si>
  <si>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</si>
  <si>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</si>
  <si>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</si>
  <si>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</si>
  <si>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</si>
  <si>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</si>
  <si>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</si>
  <si>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</si>
  <si>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</si>
  <si>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</si>
  <si>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</si>
  <si>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</si>
  <si>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</si>
  <si>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</si>
  <si>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</si>
  <si>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</si>
  <si>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</si>
  <si>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</si>
  <si>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</si>
  <si>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</si>
  <si>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</si>
  <si>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</si>
  <si>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</si>
  <si>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</si>
  <si>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</si>
  <si>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</si>
  <si>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</si>
  <si>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</si>
  <si>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</si>
  <si>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</si>
  <si>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</si>
  <si>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</si>
  <si>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</si>
  <si>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</si>
  <si>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</si>
  <si>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</si>
  <si>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</si>
  <si>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</si>
  <si>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</si>
  <si>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</si>
  <si>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</si>
  <si>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</si>
  <si>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</si>
  <si>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</si>
  <si>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</si>
  <si>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</si>
  <si>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</si>
  <si>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</si>
  <si>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</si>
  <si>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</si>
  <si>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</si>
  <si>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</si>
  <si>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</si>
  <si>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</si>
  <si>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</si>
  <si>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</si>
  <si>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</si>
  <si>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</si>
  <si>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</si>
  <si>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</si>
  <si>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</si>
  <si>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</si>
  <si>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</si>
  <si>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</si>
  <si>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</si>
  <si>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</si>
  <si>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</si>
  <si>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</si>
  <si>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</si>
  <si>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</si>
  <si>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</si>
  <si>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</si>
  <si>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</si>
  <si>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</si>
  <si>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</si>
  <si>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</si>
  <si>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</si>
  <si>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</si>
  <si>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</si>
  <si>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</si>
  <si>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</si>
  <si>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</si>
  <si>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</si>
  <si>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</si>
  <si>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</si>
  <si>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</si>
  <si>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</si>
  <si>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</si>
  <si>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</si>
  <si>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</si>
  <si>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</si>
  <si>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</si>
  <si>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</si>
  <si>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</si>
  <si>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</si>
  <si>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</si>
  <si>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</si>
  <si>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</si>
  <si>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</si>
  <si>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</si>
  <si>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</si>
  <si>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</si>
  <si>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</si>
  <si>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</si>
  <si>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</si>
  <si>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</si>
  <si>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</si>
  <si>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</si>
  <si>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</si>
  <si>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</si>
  <si>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</si>
  <si>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</si>
  <si>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</si>
  <si>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</si>
  <si>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</si>
  <si>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</si>
  <si>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</si>
  <si>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</si>
  <si>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</si>
  <si>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</si>
  <si>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</si>
  <si>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</si>
  <si>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</si>
  <si>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</si>
  <si>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</si>
  <si>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</si>
  <si>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</si>
  <si>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</si>
  <si>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</si>
  <si>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</si>
  <si>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</si>
  <si>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</si>
  <si>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</si>
  <si>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</si>
  <si>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</si>
  <si>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</si>
  <si>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</si>
  <si>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</si>
  <si>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</si>
  <si>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</si>
  <si>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</si>
  <si>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</si>
  <si>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</si>
  <si>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</si>
  <si>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</si>
  <si>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</si>
  <si>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</si>
  <si>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</si>
  <si>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</si>
  <si>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</si>
  <si>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</si>
  <si>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</si>
  <si>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</si>
  <si>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</si>
  <si>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</si>
  <si>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</si>
  <si>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</si>
  <si>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</si>
  <si>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</si>
  <si>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</si>
  <si>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</si>
  <si>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</si>
  <si>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</si>
  <si>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</si>
  <si>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</si>
  <si>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</si>
  <si>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</si>
  <si>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</si>
  <si>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</si>
  <si>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</si>
  <si>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</si>
  <si>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</si>
  <si>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</si>
  <si>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</si>
  <si>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</si>
  <si>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</si>
  <si>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</si>
  <si>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</si>
  <si>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</si>
  <si>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</si>
  <si>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</si>
  <si>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</si>
  <si>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</si>
  <si>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</si>
  <si>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</si>
  <si>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</si>
  <si>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</si>
  <si>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</si>
  <si>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</si>
  <si>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</si>
  <si>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</si>
  <si>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</si>
  <si>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</si>
  <si>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</si>
  <si>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</si>
  <si>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</si>
  <si>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</si>
  <si>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</si>
  <si>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</si>
  <si>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</si>
  <si>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</si>
  <si>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</si>
  <si>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</si>
  <si>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</si>
  <si>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</si>
  <si>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</si>
  <si>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</si>
  <si>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</si>
  <si>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</si>
  <si>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</si>
  <si>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</si>
  <si>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</si>
  <si>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</si>
  <si>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</si>
  <si>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</si>
  <si>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</si>
  <si>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</si>
  <si>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</si>
  <si>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</si>
  <si>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</si>
  <si>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</si>
  <si>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</si>
  <si>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</si>
  <si>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</si>
  <si>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</si>
  <si>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</si>
  <si>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</si>
  <si>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</si>
  <si>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</si>
  <si>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</si>
  <si>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</si>
  <si>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</si>
  <si>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</si>
  <si>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</si>
  <si>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</si>
  <si>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</si>
  <si>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</si>
  <si>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</si>
  <si>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</si>
  <si>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</si>
  <si>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</si>
  <si>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</si>
  <si>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</si>
  <si>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</si>
  <si>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</si>
  <si>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</si>
  <si>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</si>
  <si>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</si>
  <si>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</si>
  <si>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</si>
  <si>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</si>
  <si>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</si>
  <si>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</si>
  <si>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</si>
  <si>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</si>
  <si>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</si>
  <si>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</si>
  <si>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</si>
  <si>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</si>
  <si>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</si>
  <si>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</si>
  <si>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</si>
  <si>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</si>
  <si>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</si>
  <si>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</si>
  <si>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</si>
  <si>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</si>
  <si>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</si>
  <si>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</si>
  <si>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</si>
  <si>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</si>
  <si>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</si>
  <si>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</si>
  <si>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</si>
  <si>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</si>
  <si>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</si>
  <si>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</si>
  <si>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</si>
  <si>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</si>
  <si>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</si>
  <si>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</si>
  <si>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</si>
  <si>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</si>
  <si>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</si>
  <si>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</si>
  <si>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</si>
  <si>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</si>
  <si>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</si>
  <si>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</si>
  <si>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</si>
  <si>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</si>
  <si>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</si>
  <si>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</si>
  <si>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</si>
  <si>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</si>
  <si>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</si>
  <si>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</si>
  <si>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</si>
  <si>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</si>
  <si>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</si>
  <si>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</si>
  <si>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</si>
  <si>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</si>
  <si>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</si>
  <si>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</si>
  <si>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</si>
  <si>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</si>
  <si>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</si>
  <si>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</si>
  <si>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</si>
  <si>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</si>
  <si>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</si>
  <si>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</si>
  <si>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</si>
  <si>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</si>
  <si>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</si>
  <si>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</si>
  <si>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</si>
  <si>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</si>
  <si>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</si>
  <si>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</si>
  <si>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</si>
  <si>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</si>
  <si>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</si>
  <si>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</si>
  <si>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</si>
  <si>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</si>
  <si>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</si>
  <si>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</si>
  <si>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</si>
  <si>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</si>
  <si>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</si>
  <si>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</si>
  <si>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</si>
  <si>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</si>
  <si>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</si>
  <si>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</si>
  <si>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</si>
  <si>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</si>
  <si>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</si>
  <si>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</si>
  <si>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</si>
  <si>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</si>
  <si>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</si>
  <si>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</si>
  <si>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</si>
  <si>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</si>
  <si>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</si>
  <si>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</si>
  <si>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</si>
  <si>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</si>
  <si>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</si>
  <si>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</si>
  <si>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</si>
  <si>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</si>
  <si>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</si>
  <si>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</si>
  <si>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</si>
  <si>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</si>
  <si>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</si>
  <si>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</si>
  <si>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</si>
  <si>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</si>
  <si>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</si>
  <si>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</si>
  <si>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</si>
  <si>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</si>
  <si>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</si>
  <si>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</si>
  <si>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</si>
  <si>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</si>
  <si>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</si>
  <si>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</si>
  <si>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</si>
  <si>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</si>
  <si>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</si>
  <si>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</si>
  <si>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</si>
  <si>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</si>
  <si>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</si>
  <si>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</si>
  <si>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</si>
  <si>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</si>
  <si>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</si>
  <si>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</si>
  <si>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</si>
  <si>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</si>
  <si>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</si>
  <si>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</si>
  <si>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</si>
  <si>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</si>
  <si>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</si>
  <si>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</si>
  <si>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</si>
  <si>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</si>
  <si>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</si>
  <si>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</si>
  <si>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</si>
  <si>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</si>
  <si>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</si>
  <si>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</si>
  <si>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</si>
  <si>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</si>
  <si>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</si>
  <si>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</si>
  <si>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</si>
  <si>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</si>
  <si>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</si>
  <si>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</si>
  <si>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</si>
  <si>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</si>
  <si>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</si>
  <si>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</si>
  <si>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</si>
  <si>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</si>
  <si>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</si>
  <si>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</si>
  <si>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</si>
  <si>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</si>
  <si>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</si>
  <si>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</si>
  <si>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</si>
  <si>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</si>
  <si>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</si>
  <si>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</si>
  <si>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</si>
  <si>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</si>
  <si>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</si>
  <si>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</si>
  <si>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</si>
  <si>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</si>
  <si>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</si>
  <si>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</si>
  <si>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</si>
  <si>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</si>
  <si>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</si>
  <si>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</si>
  <si>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</si>
  <si>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</si>
  <si>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</si>
  <si>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</si>
  <si>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</si>
  <si>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</si>
  <si>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</si>
  <si>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</si>
  <si>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</si>
  <si>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</si>
  <si>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</si>
  <si>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</si>
  <si>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</si>
  <si>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</si>
  <si>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</si>
  <si>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</si>
  <si>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</si>
  <si>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</si>
  <si>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</si>
  <si>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</si>
  <si>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</si>
  <si>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</si>
  <si>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</si>
  <si>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</si>
  <si>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</si>
  <si>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</si>
  <si>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</si>
  <si>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</si>
  <si>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</si>
  <si>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</si>
  <si>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</si>
  <si>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</si>
  <si>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</si>
  <si>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</si>
  <si>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</si>
  <si>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</si>
  <si>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</si>
  <si>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</si>
  <si>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</si>
  <si>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</si>
  <si>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</si>
  <si>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</si>
  <si>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</si>
  <si>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</si>
  <si>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</si>
  <si>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</si>
  <si>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</si>
  <si>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</si>
  <si>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</si>
  <si>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</si>
  <si>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</si>
  <si>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</si>
  <si>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</si>
  <si>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</si>
  <si>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</si>
  <si>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</si>
  <si>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</si>
  <si>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</si>
  <si>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</si>
  <si>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</si>
  <si>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</si>
  <si>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</si>
  <si>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</si>
  <si>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</si>
  <si>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</si>
  <si>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</si>
  <si>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</si>
  <si>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</si>
  <si>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</si>
  <si>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</si>
  <si>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</si>
  <si>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</si>
  <si>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</si>
  <si>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</si>
  <si>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</si>
  <si>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</si>
  <si>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</si>
  <si>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</si>
  <si>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</si>
  <si>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</si>
  <si>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</si>
  <si>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</si>
  <si>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</si>
  <si>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</si>
  <si>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</si>
  <si>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</si>
  <si>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</si>
  <si>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</si>
  <si>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</si>
  <si>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</si>
  <si>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</si>
  <si>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</si>
  <si>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</si>
  <si>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</si>
  <si>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</si>
  <si>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</si>
  <si>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</si>
  <si>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</si>
  <si>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</si>
  <si>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</si>
  <si>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</si>
  <si>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</si>
  <si>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</si>
  <si>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</si>
  <si>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</si>
  <si>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</si>
  <si>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</si>
  <si>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</si>
  <si>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</si>
  <si>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</si>
  <si>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</si>
  <si>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</si>
  <si>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</si>
  <si>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</si>
  <si>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</si>
  <si>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</si>
  <si>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</si>
  <si>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</si>
  <si>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</si>
  <si>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</si>
  <si>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</si>
  <si>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</si>
  <si>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</si>
  <si>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</si>
  <si>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</si>
  <si>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</si>
  <si>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</si>
  <si>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</si>
  <si>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</si>
  <si>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</si>
  <si>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</si>
  <si>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</si>
  <si>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</si>
  <si>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</si>
  <si>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</si>
  <si>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</si>
  <si>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</si>
  <si>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</si>
  <si>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</si>
  <si>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</si>
  <si>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</si>
  <si>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</si>
  <si>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</si>
  <si>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</si>
  <si>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</si>
  <si>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</si>
  <si>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</si>
  <si>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</si>
  <si>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</si>
  <si>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</si>
  <si>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</si>
  <si>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</si>
  <si>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</si>
  <si>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</si>
  <si>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</si>
  <si>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</si>
  <si>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</si>
  <si>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</si>
  <si>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</si>
  <si>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</si>
  <si>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</si>
  <si>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</si>
  <si>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</si>
  <si>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</si>
  <si>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</si>
  <si>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</si>
  <si>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</si>
  <si>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</si>
  <si>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</si>
  <si>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</si>
  <si>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</si>
  <si>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</si>
  <si>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</si>
  <si>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</si>
  <si>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</si>
  <si>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</si>
  <si>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</si>
  <si>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</si>
  <si>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</si>
  <si>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</si>
  <si>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</si>
  <si>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</si>
  <si>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</si>
  <si>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</si>
  <si>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</si>
  <si>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</si>
  <si>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</si>
  <si>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</si>
  <si>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</si>
  <si>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</si>
  <si>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</si>
  <si>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</si>
  <si>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</si>
  <si>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</si>
  <si>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</si>
  <si>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</si>
  <si>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</si>
  <si>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</si>
  <si>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</si>
  <si>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</si>
  <si>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</si>
  <si>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</si>
  <si>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</si>
  <si>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</si>
  <si>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</si>
  <si>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</si>
  <si>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</si>
  <si>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</si>
  <si>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</si>
  <si>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</si>
  <si>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</si>
  <si>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</si>
  <si>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</si>
  <si>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</si>
  <si>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</si>
  <si>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</si>
  <si>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</si>
  <si>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</si>
  <si>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</si>
  <si>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</si>
  <si>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</si>
  <si>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</si>
  <si>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</si>
  <si>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</si>
  <si>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</si>
  <si>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</si>
  <si>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</si>
  <si>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</si>
  <si>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</si>
  <si>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</si>
  <si>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</si>
  <si>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</si>
  <si>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</si>
  <si>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</si>
  <si>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</si>
  <si>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</si>
  <si>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</si>
  <si>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</si>
  <si>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</si>
  <si>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</si>
  <si>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</si>
  <si>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</si>
  <si>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</si>
  <si>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</si>
  <si>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</si>
  <si>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</si>
  <si>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</si>
  <si>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</si>
  <si>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</si>
  <si>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</si>
  <si>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</si>
  <si>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</si>
  <si>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</si>
  <si>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</si>
  <si>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</si>
  <si>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</si>
  <si>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</si>
  <si>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</si>
  <si>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</si>
  <si>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</si>
  <si>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</si>
  <si>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</si>
  <si>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</si>
  <si>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</si>
  <si>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</si>
  <si>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</si>
  <si>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</si>
  <si>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</si>
  <si>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</si>
  <si>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</si>
  <si>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</si>
  <si>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</si>
  <si>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</si>
  <si>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</si>
  <si>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</si>
  <si>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</si>
  <si>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</si>
  <si>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</si>
  <si>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</si>
  <si>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</si>
  <si>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</si>
  <si>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</si>
  <si>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</si>
  <si>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</si>
  <si>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</si>
  <si>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</si>
  <si>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</si>
  <si>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</si>
  <si>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</si>
  <si>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</si>
  <si>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</si>
  <si>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</si>
  <si>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</si>
  <si>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</si>
  <si>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</si>
  <si>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</si>
  <si>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</si>
  <si>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</si>
  <si>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</si>
  <si>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</si>
  <si>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</si>
  <si>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</si>
  <si>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</si>
  <si>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</si>
  <si>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</si>
  <si>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</si>
  <si>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</si>
  <si>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</si>
  <si>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</si>
  <si>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</si>
  <si>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</si>
  <si>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</si>
  <si>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</si>
  <si>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</si>
  <si>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</si>
  <si>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</si>
  <si>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</si>
  <si>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</si>
  <si>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</si>
  <si>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</si>
  <si>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</si>
  <si>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</si>
  <si>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</si>
  <si>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</si>
  <si>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</si>
  <si>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</si>
  <si>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</si>
  <si>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</si>
  <si>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</si>
  <si>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</si>
  <si>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</si>
  <si>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</si>
  <si>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</si>
  <si>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</si>
  <si>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</si>
  <si>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</si>
  <si>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</si>
  <si>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</si>
  <si>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</si>
  <si>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</si>
  <si>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</si>
  <si>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</si>
  <si>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</si>
  <si>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</si>
  <si>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</si>
  <si>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</si>
  <si>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</si>
  <si>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</si>
  <si>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</si>
  <si>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</si>
  <si>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</si>
  <si>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</si>
  <si>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</si>
  <si>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</si>
  <si>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</si>
  <si>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</si>
  <si>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</si>
  <si>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</si>
  <si>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</si>
  <si>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</si>
  <si>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</si>
  <si>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</si>
  <si>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</si>
  <si>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</si>
  <si>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</si>
  <si>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</si>
  <si>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</si>
  <si>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</si>
  <si>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</si>
  <si>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</si>
  <si>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</si>
  <si>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</si>
  <si>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</si>
  <si>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</si>
  <si>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</si>
  <si>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</si>
  <si>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</si>
  <si>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</si>
  <si>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</si>
  <si>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</si>
  <si>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</si>
  <si>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</si>
  <si>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</si>
  <si>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</si>
  <si>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</si>
  <si>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</si>
  <si>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</si>
  <si>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</si>
  <si>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</si>
  <si>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</si>
  <si>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</si>
  <si>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</si>
  <si>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</si>
  <si>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</si>
  <si>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</si>
  <si>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</si>
  <si>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</si>
  <si>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</si>
  <si>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</si>
  <si>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</si>
  <si>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</si>
  <si>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</si>
  <si>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</si>
  <si>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</si>
  <si>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</si>
  <si>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</si>
  <si>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</si>
  <si>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</si>
  <si>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</si>
  <si>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</si>
  <si>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</si>
  <si>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</si>
  <si>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</si>
  <si>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</si>
  <si>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</si>
  <si>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</si>
  <si>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</si>
  <si>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</si>
  <si>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</si>
  <si>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</si>
  <si>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</si>
  <si>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</si>
  <si>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</si>
  <si>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</si>
  <si>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</si>
  <si>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</si>
  <si>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</si>
  <si>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</si>
  <si>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</si>
  <si>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</si>
  <si>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</si>
  <si>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</si>
  <si>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</si>
  <si>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</si>
  <si>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</si>
  <si>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</si>
  <si>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</si>
  <si>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</si>
  <si>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</si>
  <si>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</si>
  <si>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</si>
  <si>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</si>
  <si>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</si>
  <si>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</si>
  <si>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</si>
  <si>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</si>
  <si>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</si>
  <si>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</si>
  <si>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</si>
  <si>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</si>
  <si>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</si>
  <si>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</si>
  <si>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</si>
  <si>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</si>
  <si>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</si>
  <si>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</si>
  <si>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</si>
  <si>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</si>
  <si>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</si>
  <si>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</si>
  <si>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</si>
  <si>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</si>
  <si>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</si>
  <si>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</si>
  <si>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</si>
  <si>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</si>
  <si>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</si>
  <si>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</si>
  <si>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</si>
  <si>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</si>
  <si>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</si>
  <si>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</si>
  <si>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</si>
  <si>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</si>
  <si>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</si>
  <si>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</si>
  <si>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</si>
  <si>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</si>
  <si>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</si>
  <si>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</si>
  <si>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</si>
  <si>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</si>
  <si>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</si>
  <si>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</si>
  <si>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</si>
  <si>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</si>
  <si>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</si>
  <si>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</si>
  <si>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</si>
  <si>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</si>
  <si>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</si>
  <si>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</si>
  <si>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</si>
  <si>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</si>
  <si>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</si>
  <si>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</si>
  <si>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</si>
  <si>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</si>
  <si>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</si>
  <si>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</si>
  <si>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</si>
  <si>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</si>
  <si>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</si>
  <si>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</si>
  <si>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</si>
  <si>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</si>
  <si>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</si>
  <si>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</si>
  <si>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</si>
  <si>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</si>
  <si>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</si>
  <si>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</si>
  <si>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</si>
  <si>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</si>
  <si>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</si>
  <si>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</si>
  <si>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</si>
  <si>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</si>
  <si>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</si>
  <si>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</si>
  <si>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</si>
  <si>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</si>
  <si>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</si>
  <si>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</si>
  <si>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</si>
  <si>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</si>
  <si>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</si>
  <si>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</si>
  <si>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</si>
  <si>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</si>
  <si>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</si>
  <si>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</si>
  <si>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</si>
  <si>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</si>
  <si>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</si>
  <si>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</si>
  <si>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</si>
  <si>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</si>
  <si>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</si>
  <si>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</si>
  <si>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</si>
  <si>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</si>
  <si>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</si>
  <si>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</si>
  <si>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</si>
  <si>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</si>
  <si>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</si>
  <si>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</si>
  <si>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</si>
  <si>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</si>
  <si>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</si>
  <si>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</si>
  <si>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</si>
  <si>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</si>
  <si>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</si>
  <si>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</si>
  <si>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</si>
  <si>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</si>
  <si>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</si>
  <si>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</si>
  <si>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</si>
  <si>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</si>
  <si>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</si>
  <si>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</si>
  <si>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</si>
  <si>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</si>
  <si>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</si>
  <si>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</si>
  <si>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</si>
  <si>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</si>
  <si>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</si>
  <si>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</si>
  <si>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</si>
  <si>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</si>
  <si>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</si>
  <si>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</si>
  <si>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</si>
  <si>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</si>
  <si>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</si>
  <si>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</si>
  <si>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</si>
  <si>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</si>
  <si>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</si>
  <si>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</si>
  <si>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</si>
  <si>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</si>
  <si>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</si>
  <si>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</si>
  <si>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</si>
  <si>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</si>
  <si>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</si>
  <si>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</si>
  <si>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</si>
  <si>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</si>
  <si>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</si>
  <si>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</si>
  <si>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</si>
  <si>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</si>
  <si>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</si>
  <si>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</si>
  <si>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</si>
  <si>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</si>
  <si>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</si>
  <si>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</si>
  <si>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</si>
  <si>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</si>
  <si>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</si>
  <si>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</si>
  <si>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</si>
  <si>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</si>
  <si>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</si>
  <si>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</si>
  <si>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</si>
  <si>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</si>
  <si>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</si>
  <si>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</si>
  <si>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</si>
  <si>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</si>
  <si>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</si>
  <si>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</si>
  <si>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</si>
  <si>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</si>
  <si>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</si>
  <si>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</si>
  <si>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</si>
  <si>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</si>
  <si>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</si>
  <si>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</si>
  <si>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</si>
  <si>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</si>
  <si>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</si>
  <si>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</si>
  <si>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</si>
  <si>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</si>
  <si>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</si>
  <si>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</si>
  <si>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</si>
  <si>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</si>
  <si>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</si>
  <si>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</si>
  <si>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</si>
  <si>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</si>
  <si>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</si>
  <si>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</si>
  <si>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</si>
  <si>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</si>
  <si>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</si>
  <si>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</si>
  <si>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</si>
  <si>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</si>
  <si>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</si>
  <si>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</si>
  <si>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</si>
  <si>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</si>
  <si>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</si>
  <si>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</si>
  <si>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</si>
  <si>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</si>
  <si>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</si>
  <si>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</si>
  <si>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</si>
  <si>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</si>
  <si>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</si>
  <si>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</si>
  <si>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</si>
  <si>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</si>
  <si>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</si>
  <si>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</si>
  <si>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</si>
  <si>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</si>
  <si>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</si>
  <si>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</si>
  <si>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</si>
  <si>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</si>
  <si>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</si>
  <si>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</si>
  <si>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</si>
  <si>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</si>
  <si>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</si>
  <si>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</si>
  <si>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</si>
  <si>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</si>
  <si>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</si>
  <si>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</si>
  <si>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</si>
  <si>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</si>
  <si>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</si>
  <si>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</si>
  <si>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</si>
  <si>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</si>
  <si>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</si>
  <si>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</si>
  <si>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</si>
  <si>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</si>
  <si>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</si>
  <si>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</si>
  <si>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</si>
  <si>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</si>
  <si>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</si>
  <si>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</si>
  <si>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</si>
  <si>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</si>
  <si>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</si>
  <si>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</si>
  <si>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</si>
  <si>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</si>
  <si>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</si>
  <si>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</si>
  <si>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</si>
  <si>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</si>
  <si>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</si>
  <si>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</si>
  <si>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</si>
  <si>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</si>
  <si>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</si>
  <si>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</si>
  <si>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</si>
  <si>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</si>
  <si>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</si>
  <si>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</si>
  <si>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</si>
  <si>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</si>
  <si>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</si>
  <si>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</si>
  <si>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</si>
  <si>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</si>
  <si>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</si>
  <si>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</si>
  <si>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</si>
  <si>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</si>
  <si>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</si>
  <si>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</si>
  <si>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</si>
  <si>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</si>
  <si>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</si>
  <si>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</si>
  <si>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</si>
  <si>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</si>
  <si>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</si>
  <si>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</si>
  <si>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</si>
  <si>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</si>
  <si>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</si>
  <si>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</si>
  <si>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</si>
  <si>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</si>
  <si>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</si>
  <si>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</si>
  <si>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</si>
  <si>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</si>
  <si>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</si>
  <si>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</si>
  <si>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</si>
  <si>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</si>
  <si>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</si>
  <si>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</si>
  <si>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</si>
  <si>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</si>
  <si>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</si>
  <si>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</si>
  <si>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</si>
  <si>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</si>
  <si>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</si>
  <si>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</si>
  <si>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</si>
  <si>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</si>
  <si>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</si>
  <si>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</si>
  <si>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</si>
  <si>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</si>
  <si>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</si>
  <si>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</si>
  <si>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</si>
  <si>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</si>
  <si>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</si>
  <si>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</si>
  <si>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</si>
  <si>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</si>
  <si>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</si>
  <si>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</si>
  <si>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</si>
  <si>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</si>
  <si>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</si>
  <si>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</si>
  <si>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</si>
  <si>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</si>
  <si>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</si>
  <si>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</si>
  <si>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</si>
  <si>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</si>
  <si>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</si>
  <si>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</si>
  <si>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</si>
  <si>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</si>
  <si>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</si>
  <si>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</si>
  <si>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</si>
  <si>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</si>
  <si>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</si>
  <si>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</si>
  <si>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</si>
  <si>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</si>
  <si>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</si>
  <si>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</si>
  <si>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</si>
  <si>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</si>
  <si>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</si>
  <si>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</si>
  <si>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</si>
  <si>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</si>
  <si>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</si>
  <si>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</si>
  <si>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</si>
  <si>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</si>
  <si>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</si>
  <si>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</si>
  <si>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</si>
  <si>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</si>
  <si>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</si>
  <si>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</si>
  <si>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</si>
  <si>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</si>
  <si>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</si>
  <si>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</si>
  <si>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</si>
  <si>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</si>
  <si>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</si>
  <si>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</si>
  <si>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</si>
  <si>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</si>
  <si>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</si>
  <si>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</si>
  <si>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</si>
  <si>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</si>
  <si>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</si>
  <si>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</si>
  <si>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</si>
  <si>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</si>
  <si>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</si>
  <si>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</si>
  <si>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</si>
  <si>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</si>
  <si>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</si>
  <si>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</si>
  <si>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</si>
  <si>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</si>
  <si>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</si>
  <si>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</si>
  <si>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</si>
  <si>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</si>
  <si>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</si>
  <si>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</si>
  <si>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</si>
  <si>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</si>
  <si>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</si>
  <si>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</si>
  <si>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</si>
  <si>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</si>
  <si>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</si>
  <si>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</si>
  <si>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</si>
  <si>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</si>
  <si>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</si>
  <si>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</si>
  <si>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</si>
  <si>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</si>
  <si>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</si>
  <si>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</si>
  <si>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</si>
  <si>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</si>
  <si>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</si>
  <si>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</si>
  <si>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</si>
  <si>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</si>
  <si>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</si>
  <si>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</si>
  <si>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</si>
  <si>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</si>
  <si>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</si>
  <si>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</si>
  <si>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</si>
  <si>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</si>
  <si>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</si>
  <si>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</si>
  <si>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</si>
  <si>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</si>
  <si>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</si>
  <si>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</si>
  <si>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</si>
  <si>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</si>
  <si>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</si>
  <si>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</si>
  <si>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</si>
  <si>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</si>
  <si>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</si>
  <si>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</si>
  <si>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</si>
  <si>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</si>
  <si>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</si>
  <si>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</si>
  <si>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</si>
  <si>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</si>
  <si>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</si>
  <si>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</si>
  <si>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</si>
  <si>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</si>
  <si>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</si>
  <si>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</si>
  <si>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</si>
  <si>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</si>
  <si>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</si>
  <si>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</si>
  <si>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</si>
  <si>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</si>
  <si>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</si>
  <si>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</si>
  <si>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</si>
  <si>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</si>
  <si>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</si>
  <si>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</si>
  <si>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</si>
  <si>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</si>
  <si>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</si>
  <si>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</si>
  <si>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</si>
  <si>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</si>
  <si>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</si>
  <si>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</si>
  <si>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</si>
  <si>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</si>
  <si>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</si>
  <si>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</si>
  <si>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</si>
  <si>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</si>
  <si>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</si>
  <si>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</si>
  <si>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</si>
  <si>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</si>
  <si>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</si>
  <si>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</si>
  <si>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</si>
  <si>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</si>
  <si>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</si>
  <si>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</si>
  <si>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</si>
  <si>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</si>
  <si>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</si>
  <si>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</si>
  <si>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</si>
  <si>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</si>
  <si>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</si>
  <si>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</si>
  <si>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</si>
  <si>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</si>
  <si>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</si>
  <si>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</si>
  <si>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</si>
  <si>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</si>
  <si>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</si>
  <si>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</si>
  <si>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</si>
  <si>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</si>
  <si>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</si>
  <si>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</si>
  <si>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</si>
  <si>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</si>
  <si>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</si>
  <si>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</si>
  <si>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</si>
  <si>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</si>
  <si>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</si>
  <si>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</si>
  <si>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</si>
  <si>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</si>
  <si>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</si>
  <si>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</si>
  <si>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</si>
  <si>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</si>
  <si>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</si>
  <si>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</si>
  <si>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</si>
  <si>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</si>
  <si>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</si>
  <si>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</si>
  <si>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</si>
  <si>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</si>
  <si>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</si>
  <si>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</si>
  <si>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</si>
  <si>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</si>
  <si>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</si>
  <si>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</si>
  <si>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</si>
  <si>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</si>
  <si>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</si>
  <si>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</si>
  <si>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</si>
  <si>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</si>
  <si>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</si>
  <si>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</si>
  <si>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</si>
  <si>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</si>
  <si>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</si>
  <si>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</si>
  <si>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</si>
  <si>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</si>
  <si>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</si>
  <si>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</si>
  <si>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</si>
  <si>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</si>
  <si>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</si>
  <si>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</si>
  <si>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</si>
  <si>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</si>
  <si>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</si>
  <si>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</si>
  <si>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</si>
  <si>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</si>
  <si>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</si>
  <si>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</si>
  <si>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</si>
  <si>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</si>
  <si>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</si>
  <si>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</si>
  <si>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</si>
  <si>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</si>
  <si>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</si>
  <si>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</si>
  <si>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</si>
  <si>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</si>
  <si>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</si>
  <si>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</si>
  <si>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</si>
  <si>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</si>
  <si>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</si>
  <si>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</si>
  <si>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</si>
  <si>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</si>
  <si>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</si>
  <si>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</si>
  <si>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</si>
  <si>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</si>
  <si>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</si>
  <si>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</si>
  <si>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</si>
  <si>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</si>
  <si>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</si>
  <si>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</si>
  <si>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</si>
  <si>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</si>
  <si>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</si>
  <si>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</si>
  <si>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</si>
  <si>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</si>
  <si>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</si>
  <si>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</si>
  <si>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</si>
  <si>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</si>
  <si>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</si>
  <si>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</si>
  <si>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</si>
  <si>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</si>
  <si>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</si>
  <si>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</si>
  <si>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</si>
  <si>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</si>
  <si>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</si>
  <si>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</si>
  <si>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</si>
  <si>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</si>
  <si>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</si>
  <si>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</si>
  <si>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</si>
  <si>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</si>
  <si>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</si>
  <si>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</si>
  <si>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</si>
  <si>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</si>
  <si>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</si>
  <si>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</si>
  <si>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</si>
  <si>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</si>
  <si>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</si>
  <si>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</si>
  <si>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</si>
  <si>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</si>
  <si>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</si>
  <si>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</si>
  <si>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</si>
  <si>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</si>
  <si>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</si>
  <si>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</si>
  <si>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</si>
  <si>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</si>
  <si>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</si>
  <si>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</si>
  <si>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</si>
  <si>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</si>
  <si>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</si>
  <si>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</si>
  <si>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</si>
  <si>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</si>
  <si>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</si>
  <si>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</si>
  <si>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</si>
  <si>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</si>
  <si>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</si>
  <si>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</si>
  <si>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</si>
  <si>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</si>
  <si>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</si>
  <si>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</si>
  <si>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</si>
  <si>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</si>
  <si>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</si>
  <si>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</si>
  <si>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</si>
  <si>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</si>
  <si>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</si>
  <si>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</si>
  <si>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</si>
  <si>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</si>
  <si>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</si>
  <si>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</si>
  <si>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</si>
  <si>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</si>
  <si>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</si>
  <si>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</si>
  <si>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</si>
  <si>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</si>
  <si>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</si>
  <si>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</si>
  <si>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</si>
  <si>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</si>
  <si>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</si>
  <si>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</si>
  <si>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</si>
  <si>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</si>
  <si>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</si>
  <si>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</si>
  <si>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</si>
  <si>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</si>
  <si>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</si>
  <si>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</si>
  <si>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</si>
  <si>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</si>
  <si>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</si>
  <si>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</si>
  <si>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</si>
  <si>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</si>
  <si>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</si>
  <si>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</si>
  <si>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</si>
  <si>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</si>
  <si>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</si>
  <si>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</si>
  <si>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</si>
  <si>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</si>
  <si>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</si>
  <si>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</si>
  <si>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</si>
  <si>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</si>
  <si>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</si>
  <si>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</si>
  <si>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</si>
  <si>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</si>
  <si>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</si>
  <si>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</si>
  <si>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</si>
  <si>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</si>
  <si>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</si>
  <si>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</si>
  <si>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</si>
  <si>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</si>
  <si>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</si>
  <si>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</si>
  <si>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</si>
  <si>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</si>
  <si>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</si>
  <si>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</si>
  <si>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</si>
  <si>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</si>
  <si>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</si>
  <si>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</si>
  <si>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</si>
  <si>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</si>
  <si>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</si>
  <si>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</si>
  <si>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</si>
  <si>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</si>
  <si>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</si>
  <si>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</si>
  <si>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</si>
  <si>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</si>
  <si>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</si>
  <si>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</si>
  <si>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</si>
  <si>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</si>
  <si>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</si>
  <si>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</si>
  <si>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</si>
  <si>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</si>
  <si>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</si>
  <si>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</si>
  <si>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</si>
  <si>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</si>
  <si>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</si>
  <si>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</si>
  <si>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</si>
  <si>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</si>
  <si>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</si>
  <si>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</si>
  <si>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</si>
  <si>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</si>
  <si>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</si>
  <si>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</si>
  <si>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</si>
  <si>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</si>
  <si>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</si>
  <si>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</si>
  <si>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</si>
  <si>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</si>
  <si>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</si>
  <si>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</si>
  <si>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</si>
  <si>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</si>
  <si>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</si>
  <si>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</si>
  <si>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</si>
  <si>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</si>
  <si>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</si>
  <si>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</si>
  <si>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</si>
  <si>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</si>
  <si>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</si>
  <si>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</si>
  <si>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</si>
  <si>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</si>
  <si>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</si>
  <si>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</si>
  <si>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</si>
  <si>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</si>
  <si>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</si>
  <si>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</si>
  <si>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</si>
  <si>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</si>
  <si>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</si>
  <si>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</si>
  <si>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</si>
  <si>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</si>
  <si>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</si>
  <si>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</si>
  <si>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</si>
  <si>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</si>
  <si>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</si>
  <si>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</si>
  <si>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</si>
  <si>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</si>
  <si>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</si>
  <si>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</si>
  <si>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</si>
  <si>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</si>
  <si>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</si>
  <si>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</si>
  <si>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</si>
  <si>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</si>
  <si>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</si>
  <si>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</si>
  <si>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</si>
  <si>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</si>
  <si>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</si>
  <si>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</si>
  <si>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</si>
  <si>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</si>
  <si>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</si>
  <si>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</si>
  <si>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</si>
  <si>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</si>
  <si>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</si>
  <si>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</si>
  <si>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</si>
  <si>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</si>
  <si>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</si>
  <si>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</si>
  <si>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</si>
  <si>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</si>
  <si>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</si>
  <si>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</si>
  <si>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</si>
  <si>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</si>
  <si>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</si>
  <si>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</si>
  <si>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</si>
  <si>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</si>
  <si>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</si>
  <si>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</si>
  <si>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</si>
  <si>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</si>
  <si>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</si>
  <si>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</si>
  <si>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</si>
  <si>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</si>
  <si>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</si>
  <si>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</si>
  <si>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</si>
  <si>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</si>
  <si>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</si>
  <si>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</si>
  <si>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</si>
  <si>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</si>
  <si>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</si>
  <si>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</si>
  <si>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</si>
  <si>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</si>
  <si>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</si>
  <si>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</si>
  <si>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</si>
  <si>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</si>
  <si>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</si>
  <si>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</si>
  <si>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</si>
  <si>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</si>
  <si>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</si>
  <si>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</si>
  <si>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</si>
  <si>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</si>
  <si>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</si>
  <si>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</si>
  <si>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</si>
  <si>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</si>
  <si>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</si>
  <si>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</si>
  <si>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</si>
  <si>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</si>
  <si>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</si>
  <si>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</si>
  <si>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</si>
  <si>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</si>
  <si>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</si>
  <si>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</si>
  <si>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</si>
  <si>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</si>
  <si>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</si>
  <si>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</si>
  <si>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</si>
  <si>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</si>
  <si>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</si>
  <si>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</si>
  <si>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</si>
  <si>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</si>
  <si>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</si>
  <si>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</si>
  <si>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</si>
  <si>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</si>
  <si>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</si>
  <si>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</si>
  <si>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</si>
  <si>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</si>
  <si>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</si>
  <si>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</si>
  <si>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</si>
  <si>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</si>
  <si>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</si>
  <si>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</si>
  <si>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</si>
  <si>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</si>
  <si>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</si>
  <si>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</si>
  <si>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</si>
  <si>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</si>
  <si>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</si>
  <si>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</si>
  <si>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</si>
  <si>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</si>
  <si>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</si>
  <si>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</si>
  <si>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</si>
  <si>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</si>
  <si>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</si>
  <si>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</si>
  <si>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</si>
  <si>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</si>
  <si>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</si>
  <si>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</si>
  <si>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</si>
  <si>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</si>
  <si>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</si>
  <si>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</si>
  <si>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</si>
  <si>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</si>
  <si>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</si>
  <si>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</si>
  <si>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</si>
  <si>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</si>
  <si>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</si>
  <si>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</si>
  <si>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</si>
  <si>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</si>
  <si>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</si>
  <si>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</si>
  <si>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</si>
  <si>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</si>
  <si>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</si>
  <si>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</si>
  <si>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</si>
  <si>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</si>
  <si>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</si>
  <si>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</si>
  <si>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</si>
  <si>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</si>
  <si>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</si>
  <si>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</si>
  <si>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</si>
  <si>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</si>
  <si>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</si>
  <si>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</si>
  <si>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</si>
  <si>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</si>
  <si>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</si>
  <si>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</si>
  <si>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</si>
  <si>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</si>
  <si>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</si>
  <si>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</si>
  <si>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</si>
  <si>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</si>
  <si>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</si>
  <si>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</si>
  <si>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</si>
  <si>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</si>
  <si>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</si>
  <si>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</si>
  <si>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</si>
  <si>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</si>
  <si>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</si>
  <si>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</si>
  <si>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</si>
  <si>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</si>
  <si>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</si>
  <si>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</si>
  <si>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</si>
  <si>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</si>
  <si>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</si>
  <si>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</si>
  <si>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</si>
  <si>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</si>
  <si>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</si>
  <si>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</si>
  <si>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</si>
  <si>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</si>
  <si>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</si>
  <si>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</si>
  <si>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</si>
  <si>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</si>
  <si>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</si>
  <si>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</si>
  <si>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</si>
  <si>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</si>
  <si>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</si>
  <si>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</si>
  <si>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</si>
  <si>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</si>
  <si>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</si>
  <si>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</si>
  <si>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</si>
  <si>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</si>
  <si>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</si>
  <si>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</si>
  <si>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</si>
  <si>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</si>
  <si>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</si>
  <si>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</si>
  <si>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</si>
  <si>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</si>
  <si>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</si>
  <si>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</si>
  <si>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</si>
  <si>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</si>
  <si>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</si>
  <si>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</si>
  <si>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</si>
  <si>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</si>
  <si>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</si>
  <si>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</si>
  <si>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</si>
  <si>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</si>
  <si>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</si>
  <si>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</si>
  <si>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</si>
  <si>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</si>
  <si>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</si>
  <si>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</si>
  <si>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</si>
  <si>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</si>
  <si>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</si>
  <si>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</si>
  <si>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</si>
  <si>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</si>
  <si>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</si>
  <si>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</si>
  <si>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</si>
  <si>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</si>
  <si>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</si>
  <si>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</si>
  <si>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</si>
  <si>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</si>
  <si>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</si>
  <si>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</si>
  <si>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</si>
  <si>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</si>
  <si>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</si>
  <si>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</si>
  <si>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</si>
  <si>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</si>
  <si>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</si>
  <si>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</si>
  <si>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</si>
  <si>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</si>
  <si>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</si>
  <si>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</si>
  <si>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</si>
  <si>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</si>
  <si>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</si>
  <si>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</si>
  <si>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</si>
  <si>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</si>
  <si>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</si>
  <si>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</si>
  <si>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</si>
  <si>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</si>
  <si>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</si>
  <si>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</si>
  <si>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</si>
  <si>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</si>
  <si>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</si>
  <si>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</si>
  <si>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</si>
  <si>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</si>
  <si>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</si>
  <si>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</si>
  <si>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</si>
  <si>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</si>
  <si>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</si>
  <si>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</si>
  <si>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</si>
  <si>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</si>
  <si>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</si>
  <si>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</si>
  <si>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</si>
  <si>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</si>
  <si>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</si>
  <si>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</si>
  <si>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</si>
  <si>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</si>
  <si>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</si>
  <si>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</si>
  <si>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</si>
  <si>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</si>
  <si>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</si>
  <si>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</si>
  <si>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</si>
  <si>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</si>
  <si>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</si>
  <si>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</si>
  <si>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</si>
  <si>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</si>
  <si>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</si>
  <si>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</si>
  <si>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</si>
  <si>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</si>
  <si>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</si>
  <si>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</si>
  <si>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</si>
  <si>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</si>
  <si>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</si>
  <si>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</si>
  <si>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</si>
  <si>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</si>
  <si>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</si>
  <si>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</si>
  <si>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</si>
  <si>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</si>
  <si>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</si>
  <si>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</si>
  <si>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</si>
  <si>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</si>
  <si>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</si>
  <si>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</si>
  <si>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</si>
  <si>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</si>
  <si>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</si>
  <si>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</si>
  <si>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</si>
  <si>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</si>
  <si>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</si>
  <si>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</si>
  <si>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</si>
  <si>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</si>
  <si>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</si>
  <si>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</si>
  <si>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</si>
  <si>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</si>
  <si>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</si>
  <si>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</si>
  <si>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</si>
  <si>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</si>
  <si>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</si>
  <si>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</si>
  <si>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</si>
  <si>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</si>
  <si>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</si>
  <si>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</si>
  <si>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</si>
  <si>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</si>
  <si>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</si>
  <si>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</si>
  <si>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</si>
  <si>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</si>
  <si>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</si>
  <si>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</si>
  <si>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</si>
  <si>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</si>
  <si>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</si>
  <si>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</si>
  <si>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</si>
  <si>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</si>
  <si>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</si>
  <si>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</si>
  <si>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</si>
  <si>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</si>
  <si>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</si>
  <si>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</si>
  <si>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</si>
  <si>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</si>
  <si>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</si>
  <si>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</si>
  <si>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</si>
  <si>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</si>
  <si>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</si>
  <si>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</si>
  <si>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</si>
  <si>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</si>
  <si>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</si>
  <si>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</si>
  <si>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</si>
  <si>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</si>
  <si>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</si>
  <si>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</si>
  <si>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</si>
  <si>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</si>
  <si>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</si>
  <si>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</si>
  <si>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</si>
  <si>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</si>
  <si>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</si>
  <si>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</si>
  <si>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</si>
  <si>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</si>
  <si>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</si>
  <si>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</si>
  <si>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</si>
  <si>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</si>
  <si>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</si>
  <si>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</si>
  <si>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</si>
  <si>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</si>
  <si>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</si>
  <si>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</si>
  <si>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</si>
  <si>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</si>
  <si>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</si>
  <si>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</si>
  <si>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</si>
  <si>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</si>
  <si>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</si>
  <si>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</si>
  <si>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</si>
  <si>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</si>
  <si>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</si>
  <si>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</si>
  <si>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</si>
  <si>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</si>
  <si>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</si>
  <si>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</si>
  <si>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</si>
  <si>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</si>
  <si>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</si>
  <si>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</si>
  <si>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</si>
  <si>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</si>
  <si>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</si>
  <si>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</si>
  <si>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</si>
  <si>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</si>
  <si>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</si>
  <si>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</si>
  <si>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</si>
  <si>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</si>
  <si>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</si>
  <si>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</si>
  <si>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</si>
  <si>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</si>
  <si>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</si>
  <si>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</si>
  <si>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</si>
  <si>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</si>
  <si>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</si>
  <si>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</si>
  <si>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</si>
  <si>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</si>
  <si>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</si>
  <si>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</si>
  <si>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</si>
  <si>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</si>
  <si>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</si>
  <si>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</si>
  <si>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</si>
  <si>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</si>
  <si>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</si>
  <si>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</si>
  <si>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</si>
  <si>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</si>
  <si>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</si>
  <si>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</si>
  <si>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</si>
  <si>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</si>
  <si>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</si>
  <si>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</si>
  <si>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</si>
  <si>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</si>
  <si>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</si>
  <si>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</si>
  <si>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</si>
  <si>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</si>
  <si>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</si>
  <si>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</si>
  <si>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</si>
  <si>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</si>
  <si>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</si>
  <si>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</si>
  <si>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</si>
  <si>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</si>
  <si>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</si>
  <si>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</si>
  <si>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</si>
  <si>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</si>
  <si>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</si>
  <si>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</si>
  <si>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</si>
  <si>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</si>
  <si>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</si>
  <si>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</si>
  <si>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</si>
  <si>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</si>
  <si>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</si>
  <si>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</si>
  <si>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</si>
  <si>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</si>
  <si>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</si>
  <si>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</si>
  <si>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</si>
  <si>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</si>
  <si>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</si>
  <si>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</si>
  <si>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</si>
  <si>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</si>
  <si>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</si>
  <si>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</si>
  <si>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</si>
  <si>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</si>
  <si>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</si>
  <si>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</si>
  <si>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</si>
  <si>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</si>
  <si>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</si>
  <si>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</si>
  <si>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</si>
  <si>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</si>
  <si>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</si>
  <si>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</si>
  <si>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</si>
  <si>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</si>
  <si>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</si>
  <si>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</si>
  <si>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</si>
  <si>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</si>
  <si>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</si>
  <si>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</si>
  <si>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</si>
  <si>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</si>
  <si>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</si>
  <si>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</si>
  <si>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</si>
  <si>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</si>
  <si>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</si>
  <si>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</si>
  <si>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</si>
  <si>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</si>
  <si>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</si>
  <si>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</si>
  <si>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</si>
  <si>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</si>
  <si>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</si>
  <si>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</si>
  <si>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</si>
  <si>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</si>
  <si>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</si>
  <si>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</si>
  <si>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</si>
  <si>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</si>
  <si>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</si>
  <si>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</si>
  <si>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</si>
  <si>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</si>
  <si>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</si>
  <si>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</si>
  <si>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</si>
  <si>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</si>
  <si>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</si>
  <si>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</si>
  <si>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</si>
  <si>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</si>
  <si>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</si>
  <si>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</si>
  <si>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</si>
  <si>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</si>
  <si>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</si>
  <si>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</si>
  <si>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</si>
  <si>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</si>
  <si>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</si>
  <si>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</si>
  <si>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</si>
  <si>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</si>
  <si>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</si>
  <si>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</si>
  <si>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</si>
  <si>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</si>
  <si>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</si>
  <si>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</si>
  <si>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</si>
  <si>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</si>
  <si>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</si>
  <si>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</si>
  <si>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</si>
  <si>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</si>
  <si>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</si>
  <si>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</si>
  <si>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</si>
  <si>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</si>
  <si>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</si>
  <si>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</si>
  <si>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</si>
  <si>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</si>
  <si>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</si>
  <si>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</si>
  <si>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</si>
  <si>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</si>
  <si>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</si>
  <si>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</si>
  <si>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</si>
  <si>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</si>
  <si>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</si>
  <si>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</si>
  <si>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</si>
  <si>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</si>
  <si>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</si>
  <si>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</si>
  <si>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</si>
  <si>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</si>
  <si>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</si>
  <si>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</si>
  <si>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</si>
  <si>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</si>
  <si>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</si>
  <si>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</si>
  <si>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</si>
  <si>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</si>
  <si>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</si>
  <si>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</si>
  <si>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</si>
  <si>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</si>
  <si>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</si>
  <si>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</si>
  <si>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</si>
  <si>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</si>
  <si>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</si>
  <si>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</si>
  <si>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</si>
  <si>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</si>
  <si>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</si>
  <si>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</si>
  <si>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</si>
  <si>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</si>
  <si>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</si>
  <si>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</si>
  <si>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</si>
  <si>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</si>
  <si>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</si>
  <si>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</si>
  <si>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</si>
  <si>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</si>
  <si>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</si>
  <si>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</si>
  <si>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</si>
  <si>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</si>
  <si>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</si>
  <si>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</si>
  <si>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</si>
  <si>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</si>
  <si>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</si>
  <si>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</si>
  <si>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</si>
  <si>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</si>
  <si>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</si>
  <si>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</si>
  <si>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</si>
  <si>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</si>
  <si>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</si>
  <si>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</si>
  <si>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</si>
  <si>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</si>
  <si>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</si>
  <si>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</si>
  <si>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</si>
  <si>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</si>
  <si>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</si>
  <si>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</si>
  <si>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</si>
  <si>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</si>
  <si>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</si>
  <si>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</si>
  <si>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</si>
  <si>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</si>
  <si>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</si>
  <si>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</si>
  <si>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</si>
  <si>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</si>
  <si>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</si>
  <si>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</si>
  <si>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</si>
  <si>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</si>
  <si>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</si>
  <si>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</si>
  <si>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</si>
  <si>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</si>
  <si>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</si>
  <si>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</si>
  <si>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</si>
  <si>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</si>
  <si>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</si>
  <si>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</si>
  <si>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</si>
  <si>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</si>
  <si>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</si>
  <si>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</si>
  <si>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</si>
  <si>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</si>
  <si>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</si>
  <si>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</si>
  <si>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</si>
  <si>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</si>
  <si>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</si>
  <si>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</si>
  <si>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</si>
  <si>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</si>
  <si>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</si>
  <si>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</si>
  <si>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</si>
  <si>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</si>
  <si>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</si>
  <si>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</si>
  <si>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</si>
  <si>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</si>
  <si>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</si>
  <si>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</si>
  <si>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</si>
  <si>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</si>
  <si>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</si>
  <si>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</si>
  <si>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</si>
  <si>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</si>
  <si>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</si>
  <si>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</si>
  <si>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</si>
  <si>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</si>
  <si>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</si>
  <si>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</si>
  <si>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</si>
  <si>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</si>
  <si>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</si>
  <si>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</si>
  <si>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</si>
  <si>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</si>
  <si>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</si>
  <si>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</si>
  <si>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</si>
  <si>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</si>
  <si>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</si>
  <si>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</si>
  <si>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</si>
  <si>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</si>
  <si>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</si>
  <si>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</si>
  <si>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</si>
  <si>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</si>
  <si>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</si>
  <si>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</si>
  <si>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</si>
  <si>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</si>
  <si>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</si>
  <si>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</si>
  <si>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</si>
  <si>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</si>
  <si>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</si>
  <si>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</si>
  <si>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</si>
  <si>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</si>
  <si>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</si>
  <si>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</si>
  <si>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</si>
  <si>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</si>
  <si>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</si>
  <si>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</si>
  <si>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</si>
  <si>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</si>
  <si>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</si>
  <si>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</si>
  <si>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</si>
  <si>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</si>
  <si>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</si>
  <si>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</si>
  <si>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</si>
  <si>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</si>
  <si>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</si>
  <si>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</si>
  <si>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</si>
  <si>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</si>
  <si>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</si>
  <si>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</si>
  <si>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</si>
  <si>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</si>
  <si>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</si>
  <si>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</si>
  <si>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</si>
  <si>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</si>
  <si>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</si>
  <si>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</si>
  <si>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</si>
  <si>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</si>
  <si>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</si>
  <si>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</si>
  <si>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</si>
  <si>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</si>
  <si>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</si>
  <si>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</si>
  <si>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</si>
  <si>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</si>
  <si>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</si>
  <si>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</si>
  <si>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</si>
  <si>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</si>
  <si>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</si>
  <si>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</si>
  <si>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</si>
  <si>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</si>
  <si>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</si>
  <si>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</si>
  <si>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</si>
  <si>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</si>
  <si>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</si>
  <si>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</si>
  <si>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</si>
  <si>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</si>
  <si>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</si>
  <si>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</si>
  <si>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</si>
  <si>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</si>
  <si>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</si>
  <si>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</si>
  <si>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</si>
  <si>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</si>
  <si>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</si>
  <si>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</si>
  <si>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</si>
  <si>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</si>
  <si>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</si>
  <si>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</si>
  <si>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</si>
  <si>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</si>
  <si>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</si>
  <si>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</si>
  <si>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</si>
  <si>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</si>
  <si>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</si>
  <si>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</si>
  <si>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</si>
  <si>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</si>
  <si>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</si>
  <si>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</si>
  <si>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</si>
  <si>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</si>
  <si>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</si>
  <si>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</si>
  <si>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</si>
  <si>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</si>
  <si>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</si>
  <si>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</si>
  <si>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</si>
  <si>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</si>
  <si>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</si>
  <si>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</si>
  <si>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</si>
  <si>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</si>
  <si>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</si>
  <si>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</si>
  <si>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</si>
  <si>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</si>
  <si>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</si>
  <si>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</si>
  <si>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</si>
  <si>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</si>
  <si>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</si>
  <si>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</si>
  <si>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</si>
  <si>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</si>
  <si>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</si>
  <si>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</si>
  <si>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</si>
  <si>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</si>
  <si>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</si>
  <si>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</si>
  <si>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</si>
  <si>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</si>
  <si>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</si>
  <si>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</si>
  <si>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</si>
  <si>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</si>
  <si>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</si>
  <si>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</si>
  <si>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</si>
  <si>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</si>
  <si>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</si>
  <si>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</si>
  <si>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</si>
  <si>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</si>
  <si>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</si>
  <si>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</si>
  <si>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</si>
  <si>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</si>
  <si>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</si>
  <si>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</si>
  <si>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</si>
  <si>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</si>
  <si>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</si>
  <si>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</si>
  <si>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</si>
  <si>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</si>
  <si>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</si>
  <si>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</si>
  <si>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</si>
  <si>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</si>
  <si>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</si>
  <si>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</si>
  <si>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</si>
  <si>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</si>
  <si>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</si>
  <si>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</si>
  <si>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</si>
  <si>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</si>
  <si>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</si>
  <si>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</si>
  <si>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</si>
  <si>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</si>
  <si>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</si>
  <si>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</si>
  <si>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</si>
  <si>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</si>
  <si>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</si>
  <si>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</si>
  <si>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</si>
  <si>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</si>
  <si>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</si>
  <si>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</si>
  <si>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</si>
  <si>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</si>
  <si>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</si>
  <si>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</si>
  <si>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</si>
  <si>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</si>
  <si>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</si>
  <si>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</si>
  <si>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</si>
  <si>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</si>
  <si>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</si>
  <si>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</si>
  <si>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</si>
  <si>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</si>
  <si>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</si>
  <si>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</si>
  <si>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</si>
  <si>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</si>
  <si>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</si>
  <si>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</si>
  <si>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</si>
  <si>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</si>
  <si>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</si>
  <si>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</si>
  <si>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</si>
  <si>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</si>
  <si>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</si>
  <si>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</si>
  <si>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</si>
  <si>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</si>
  <si>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</si>
  <si>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</si>
  <si>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</si>
  <si>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</si>
  <si>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</si>
  <si>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</si>
  <si>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</si>
  <si>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</si>
  <si>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</si>
  <si>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</si>
  <si>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</si>
  <si>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</si>
  <si>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</si>
  <si>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</si>
  <si>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</si>
  <si>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</si>
  <si>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</si>
  <si>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</si>
  <si>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</si>
  <si>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</si>
  <si>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</si>
  <si>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</si>
  <si>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</si>
  <si>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</si>
  <si>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</si>
  <si>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</si>
  <si>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</si>
  <si>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</si>
  <si>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</si>
  <si>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</si>
  <si>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</si>
  <si>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</si>
  <si>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</si>
  <si>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</si>
  <si>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</si>
  <si>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</si>
  <si>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</si>
  <si>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</si>
  <si>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</si>
  <si>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</si>
  <si>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</si>
  <si>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</si>
  <si>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</si>
  <si>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</si>
  <si>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</si>
  <si>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</si>
  <si>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</si>
  <si>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</si>
  <si>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</si>
  <si>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</si>
  <si>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</si>
  <si>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</si>
  <si>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</si>
  <si>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</si>
  <si>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</si>
  <si>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</si>
  <si>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</si>
  <si>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</si>
  <si>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</si>
  <si>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</si>
  <si>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</si>
  <si>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</si>
  <si>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</si>
  <si>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</si>
  <si>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</si>
  <si>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</si>
  <si>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</si>
  <si>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</si>
  <si>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</si>
  <si>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</si>
  <si>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</si>
  <si>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</si>
  <si>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</si>
  <si>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</si>
  <si>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</si>
  <si>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</si>
  <si>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</si>
  <si>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</si>
  <si>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</si>
  <si>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</si>
  <si>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</si>
  <si>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</si>
  <si>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</si>
  <si>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</si>
  <si>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</si>
  <si>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</si>
  <si>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</si>
  <si>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</si>
  <si>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</si>
  <si>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</si>
  <si>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</si>
  <si>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</si>
  <si>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</si>
  <si>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</si>
  <si>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</si>
  <si>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</si>
  <si>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</si>
  <si>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</si>
  <si>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</si>
  <si>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</si>
  <si>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</si>
  <si>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</si>
  <si>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</si>
  <si>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</si>
  <si>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</si>
  <si>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</si>
  <si>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</si>
  <si>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</si>
  <si>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</si>
  <si>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</si>
  <si>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</si>
  <si>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</si>
  <si>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</si>
  <si>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</si>
  <si>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</si>
  <si>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</si>
  <si>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</si>
  <si>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</si>
  <si>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</si>
  <si>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</si>
  <si>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</si>
  <si>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</si>
  <si>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</si>
  <si>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</si>
  <si>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</si>
  <si>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</si>
  <si>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</si>
  <si>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</si>
  <si>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</si>
  <si>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</si>
  <si>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</si>
  <si>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</si>
  <si>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</si>
  <si>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</si>
  <si>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</si>
  <si>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</si>
  <si>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</si>
  <si>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</si>
  <si>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</si>
  <si>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</si>
  <si>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</si>
  <si>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</si>
  <si>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</si>
  <si>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</si>
  <si>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</si>
  <si>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</si>
  <si>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</si>
  <si>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</si>
  <si>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</si>
  <si>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</si>
  <si>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</si>
  <si>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</si>
  <si>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</si>
  <si>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</si>
  <si>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</si>
  <si>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</si>
  <si>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</si>
  <si>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</si>
  <si>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</si>
  <si>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</si>
  <si>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</si>
  <si>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</si>
  <si>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</si>
  <si>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</si>
  <si>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</si>
  <si>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</si>
  <si>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</si>
  <si>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</si>
  <si>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</si>
  <si>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</si>
  <si>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</si>
  <si>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</si>
  <si>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</si>
  <si>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</si>
  <si>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</si>
  <si>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</si>
  <si>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</si>
  <si>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</si>
  <si>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</si>
  <si>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</si>
  <si>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</si>
  <si>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</si>
  <si>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</si>
  <si>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</si>
  <si>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</si>
  <si>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</si>
  <si>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</si>
  <si>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</si>
  <si>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</si>
  <si>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</si>
  <si>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</si>
  <si>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</si>
  <si>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</si>
  <si>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</si>
  <si>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</si>
  <si>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</si>
  <si>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</si>
  <si>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</si>
  <si>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</si>
  <si>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</si>
  <si>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</si>
  <si>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</si>
  <si>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</si>
  <si>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</si>
  <si>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</si>
  <si>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</si>
  <si>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</si>
  <si>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</si>
  <si>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</si>
  <si>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</si>
  <si>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</si>
  <si>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</si>
  <si>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</si>
  <si>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</si>
  <si>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</si>
  <si>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</si>
  <si>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</si>
  <si>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</si>
  <si>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</si>
  <si>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</si>
  <si>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</si>
  <si>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</si>
  <si>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</si>
  <si>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</si>
  <si>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</si>
  <si>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</si>
  <si>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</si>
  <si>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</si>
  <si>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</si>
  <si>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</si>
  <si>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</si>
  <si>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</si>
  <si>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</si>
  <si>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</si>
  <si>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</si>
  <si>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</si>
  <si>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</si>
  <si>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</si>
  <si>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</si>
  <si>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</si>
  <si>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</si>
  <si>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</si>
  <si>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</si>
  <si>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</si>
  <si>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</si>
  <si>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</si>
  <si>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</si>
  <si>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</si>
  <si>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</si>
  <si>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</si>
  <si>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</si>
  <si>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</si>
  <si>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</si>
  <si>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</si>
  <si>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</si>
  <si>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</si>
  <si>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</si>
  <si>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</si>
  <si>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</si>
  <si>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</si>
  <si>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</si>
  <si>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</si>
  <si>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</si>
  <si>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</si>
  <si>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</si>
  <si>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</si>
  <si>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</si>
  <si>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</si>
  <si>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</si>
  <si>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</si>
  <si>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</si>
  <si>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</si>
  <si>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</si>
  <si>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</si>
  <si>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</si>
  <si>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</si>
  <si>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</si>
  <si>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</si>
  <si>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</si>
  <si>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</si>
  <si>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</si>
  <si>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</si>
  <si>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</si>
  <si>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</si>
  <si>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</si>
  <si>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</si>
  <si>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</si>
  <si>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</si>
  <si>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</si>
  <si>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</si>
  <si>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</si>
  <si>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</si>
  <si>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</si>
  <si>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</si>
  <si>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</si>
  <si>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</si>
  <si>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</si>
  <si>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</si>
  <si>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</si>
  <si>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</si>
  <si>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</si>
  <si>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</si>
  <si>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</si>
  <si>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</si>
  <si>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</si>
  <si>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</si>
  <si>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</si>
  <si>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</si>
  <si>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</si>
  <si>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</si>
  <si>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</si>
  <si>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</si>
  <si>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</si>
  <si>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</si>
  <si>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</si>
  <si>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</si>
  <si>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</si>
  <si>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</si>
  <si>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</si>
  <si>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</si>
  <si>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</si>
  <si>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</si>
  <si>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</si>
  <si>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</si>
  <si>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</si>
  <si>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</si>
  <si>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</si>
  <si>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</si>
  <si>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</si>
  <si>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</si>
  <si>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</si>
  <si>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</si>
  <si>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</si>
  <si>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</si>
  <si>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</si>
  <si>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</si>
  <si>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</si>
  <si>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</si>
  <si>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</si>
  <si>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</si>
  <si>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</si>
  <si>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</si>
  <si>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</si>
  <si>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</si>
  <si>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</si>
  <si>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</si>
  <si>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</si>
  <si>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</si>
  <si>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</si>
  <si>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</si>
  <si>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</si>
  <si>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</si>
  <si>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</si>
  <si>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</si>
  <si>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</si>
  <si>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</si>
  <si>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</si>
  <si>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</si>
  <si>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</si>
  <si>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</si>
  <si>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</si>
  <si>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</si>
  <si>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</si>
  <si>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</si>
  <si>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</si>
  <si>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</si>
  <si>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</si>
  <si>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</si>
  <si>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</si>
  <si>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</si>
  <si>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</si>
  <si>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</si>
  <si>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</si>
  <si>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</si>
  <si>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</si>
  <si>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</si>
  <si>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</si>
  <si>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</si>
  <si>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</si>
  <si>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</si>
  <si>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</si>
  <si>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</si>
  <si>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</si>
  <si>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</si>
  <si>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</si>
  <si>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</si>
  <si>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</si>
  <si>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</si>
  <si>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</si>
  <si>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</si>
  <si>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</si>
  <si>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</si>
  <si>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</si>
  <si>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</si>
  <si>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</si>
  <si>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</si>
  <si>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</si>
  <si>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</si>
  <si>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</si>
  <si>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</si>
  <si>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</si>
  <si>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</si>
  <si>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</si>
  <si>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</si>
  <si>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</si>
  <si>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</si>
  <si>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</si>
  <si>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</si>
  <si>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</si>
  <si>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</si>
  <si>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</si>
  <si>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</si>
  <si>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</si>
  <si>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</si>
  <si>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</si>
  <si>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</si>
  <si>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</si>
  <si>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</si>
  <si>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</si>
  <si>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</si>
  <si>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</si>
  <si>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</si>
  <si>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</si>
  <si>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</si>
  <si>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</si>
  <si>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</si>
  <si>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</si>
  <si>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</si>
  <si>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</si>
  <si>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</si>
  <si>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</si>
  <si>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</si>
  <si>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</si>
  <si>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</si>
  <si>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</si>
  <si>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</si>
  <si>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</si>
  <si>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</si>
  <si>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</si>
  <si>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</si>
  <si>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</si>
  <si>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</si>
  <si>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</si>
  <si>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</si>
  <si>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</si>
  <si>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</si>
  <si>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</si>
  <si>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</si>
  <si>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</si>
  <si>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</si>
  <si>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</si>
  <si>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</si>
  <si>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</si>
  <si>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</si>
  <si>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</si>
  <si>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</si>
  <si>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</si>
  <si>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</si>
  <si>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</si>
  <si>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</si>
  <si>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</si>
  <si>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</si>
  <si>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</si>
  <si>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</si>
  <si>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</si>
  <si>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</si>
  <si>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</si>
  <si>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</si>
  <si>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</si>
  <si>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</si>
  <si>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</si>
  <si>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</si>
  <si>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</si>
  <si>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</si>
  <si>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</si>
  <si>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</si>
  <si>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</si>
  <si>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</si>
  <si>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</si>
  <si>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</si>
  <si>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</si>
  <si>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</si>
  <si>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</si>
  <si>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</si>
  <si>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</si>
  <si>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</si>
  <si>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</si>
  <si>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</si>
  <si>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</si>
  <si>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</si>
  <si>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</si>
  <si>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</si>
  <si>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</si>
  <si>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</si>
  <si>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</si>
  <si>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</si>
  <si>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</si>
  <si>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</si>
  <si>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</si>
  <si>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</si>
  <si>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</si>
  <si>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</si>
  <si>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</si>
  <si>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</si>
  <si>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</si>
  <si>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</si>
  <si>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</si>
  <si>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</si>
  <si>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</si>
  <si>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</si>
  <si>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</si>
  <si>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</si>
  <si>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</si>
  <si>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</si>
  <si>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</si>
  <si>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</si>
  <si>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</si>
  <si>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</si>
  <si>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</si>
  <si>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</si>
  <si>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</si>
  <si>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</si>
  <si>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</si>
  <si>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</si>
  <si>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</si>
  <si>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</si>
  <si>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</si>
  <si>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</si>
  <si>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</si>
  <si>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</si>
  <si>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</si>
  <si>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</si>
  <si>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</si>
  <si>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</si>
  <si>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</si>
  <si>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</si>
  <si>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</si>
  <si>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</si>
  <si>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</si>
  <si>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</si>
  <si>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</si>
  <si>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</si>
  <si>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</si>
  <si>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</si>
  <si>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</si>
  <si>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</si>
  <si>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</si>
  <si>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</si>
  <si>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</si>
  <si>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</si>
  <si>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</si>
  <si>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</si>
  <si>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</si>
  <si>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</si>
  <si>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</si>
  <si>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</si>
  <si>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</si>
  <si>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</si>
  <si>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</si>
  <si>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</si>
  <si>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</si>
  <si>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</si>
  <si>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</si>
  <si>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</si>
  <si>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</si>
  <si>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</si>
  <si>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</si>
  <si>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</si>
  <si>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</si>
  <si>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</si>
  <si>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</si>
  <si>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</si>
  <si>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</si>
  <si>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</si>
  <si>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</si>
  <si>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</si>
  <si>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</si>
  <si>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</si>
  <si>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</si>
  <si>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</si>
  <si>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</si>
  <si>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</si>
  <si>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</si>
  <si>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</si>
  <si>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</si>
  <si>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</si>
  <si>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</si>
  <si>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</si>
  <si>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</si>
  <si>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</si>
  <si>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</si>
  <si>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</si>
  <si>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</si>
  <si>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</si>
  <si>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</si>
  <si>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</si>
  <si>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</si>
  <si>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</si>
  <si>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</si>
  <si>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</si>
  <si>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</si>
  <si>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</si>
  <si>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</si>
  <si>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</si>
  <si>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</si>
  <si>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</si>
  <si>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</si>
  <si>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</si>
  <si>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</si>
  <si>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</si>
  <si>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</si>
  <si>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</si>
  <si>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</si>
  <si>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</si>
  <si>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</si>
  <si>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</si>
  <si>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</si>
  <si>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</si>
  <si>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</si>
  <si>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</si>
  <si>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</si>
  <si>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</si>
  <si>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</si>
  <si>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</si>
  <si>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</si>
  <si>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</si>
  <si>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</si>
  <si>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</si>
  <si>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</si>
  <si>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</si>
  <si>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</si>
  <si>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</si>
  <si>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</si>
  <si>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</si>
  <si>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</si>
  <si>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</si>
  <si>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</si>
  <si>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</si>
  <si>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</si>
  <si>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</si>
  <si>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</si>
  <si>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</si>
  <si>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</si>
  <si>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</si>
  <si>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</si>
  <si>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</si>
  <si>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</si>
  <si>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</si>
  <si>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</si>
  <si>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</si>
  <si>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</si>
  <si>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</si>
  <si>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</si>
  <si>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</si>
  <si>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</si>
  <si>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</si>
  <si>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</si>
  <si>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</si>
  <si>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</si>
  <si>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</si>
  <si>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</si>
  <si>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</si>
  <si>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</si>
  <si>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</si>
  <si>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</si>
  <si>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</si>
  <si>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</si>
  <si>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</si>
  <si>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</si>
  <si>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</si>
  <si>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</si>
  <si>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</si>
  <si>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</si>
  <si>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</si>
  <si>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</si>
  <si>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</si>
  <si>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</si>
  <si>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</si>
  <si>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</si>
  <si>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</si>
  <si>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</si>
  <si>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</si>
  <si>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</si>
  <si>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</si>
  <si>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</si>
  <si>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</si>
  <si>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</si>
  <si>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</si>
  <si>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</si>
  <si>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</si>
  <si>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</si>
  <si>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</si>
  <si>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</si>
  <si>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</si>
  <si>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</si>
  <si>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</si>
  <si>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</si>
  <si>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</si>
  <si>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</si>
  <si>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</si>
  <si>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</si>
  <si>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</si>
  <si>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</si>
  <si>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</si>
  <si>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</si>
  <si>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</si>
  <si>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</si>
  <si>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</si>
  <si>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</si>
  <si>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</si>
  <si>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</si>
  <si>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</si>
  <si>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</si>
  <si>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</si>
  <si>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</si>
  <si>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</si>
  <si>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</si>
  <si>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</si>
  <si>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</si>
  <si>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</si>
  <si>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</si>
  <si>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</si>
  <si>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</si>
  <si>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</si>
  <si>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</si>
  <si>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</si>
  <si>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</si>
  <si>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</si>
  <si>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</si>
  <si>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</si>
  <si>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</si>
  <si>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</si>
  <si>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</si>
  <si>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</si>
  <si>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</si>
  <si>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</si>
  <si>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</si>
  <si>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</si>
  <si>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</si>
  <si>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</si>
  <si>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</si>
  <si>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</si>
  <si>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</si>
  <si>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</si>
  <si>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</si>
  <si>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</si>
  <si>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</si>
  <si>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</si>
  <si>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</si>
  <si>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</si>
  <si>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</si>
  <si>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</si>
  <si>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</si>
  <si>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</si>
  <si>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</si>
  <si>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</si>
  <si>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</si>
  <si>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</si>
  <si>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</si>
  <si>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</si>
  <si>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</si>
  <si>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</si>
  <si>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</si>
  <si>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</si>
  <si>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</si>
  <si>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</si>
  <si>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</si>
  <si>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</si>
  <si>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</si>
  <si>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</si>
  <si>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</si>
  <si>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</si>
  <si>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</si>
  <si>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</si>
  <si>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</si>
  <si>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</si>
  <si>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</si>
  <si>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</si>
  <si>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</si>
  <si>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</si>
  <si>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</si>
  <si>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</si>
  <si>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</si>
  <si>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</si>
  <si>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</si>
  <si>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</si>
  <si>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</si>
  <si>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</si>
  <si>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</si>
  <si>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</si>
  <si>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</si>
  <si>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</si>
  <si>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</si>
  <si>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</si>
  <si>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</si>
  <si>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</si>
  <si>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</si>
  <si>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</si>
  <si>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</si>
  <si>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</si>
  <si>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</si>
  <si>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</si>
  <si>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</si>
  <si>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</si>
  <si>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</si>
  <si>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</si>
  <si>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</si>
  <si>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</si>
  <si>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</si>
  <si>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</si>
  <si>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</si>
  <si>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</si>
  <si>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</si>
  <si>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</si>
  <si>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</si>
  <si>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</si>
  <si>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</si>
  <si>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</si>
  <si>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</si>
  <si>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</si>
  <si>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</si>
  <si>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</si>
  <si>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</si>
  <si>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</si>
  <si>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</si>
  <si>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</si>
  <si>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</si>
  <si>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</si>
  <si>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</si>
  <si>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</si>
  <si>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</si>
  <si>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</si>
  <si>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</si>
  <si>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</si>
  <si>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</si>
  <si>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</si>
  <si>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</si>
  <si>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</si>
  <si>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</si>
  <si>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</si>
  <si>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</si>
  <si>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</si>
  <si>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</si>
  <si>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</si>
  <si>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</si>
  <si>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</si>
  <si>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</si>
  <si>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</si>
  <si>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</si>
  <si>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</si>
  <si>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</si>
  <si>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</si>
  <si>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</si>
  <si>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</si>
  <si>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</si>
  <si>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</si>
  <si>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</si>
  <si>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</si>
  <si>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</si>
  <si>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</si>
  <si>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</si>
  <si>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</si>
  <si>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</si>
  <si>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</si>
  <si>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</si>
  <si>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</si>
  <si>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</si>
  <si>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</si>
  <si>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</si>
  <si>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</si>
  <si>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</si>
  <si>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</si>
  <si>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</si>
  <si>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</si>
  <si>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</si>
  <si>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</si>
  <si>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</si>
  <si>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</si>
  <si>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</si>
  <si>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</si>
  <si>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</si>
  <si>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</si>
  <si>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</si>
  <si>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</si>
  <si>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</si>
  <si>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</si>
  <si>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</si>
  <si>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</si>
  <si>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</si>
  <si>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</si>
  <si>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</si>
  <si>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</si>
  <si>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</si>
  <si>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</si>
  <si>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</si>
  <si>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</si>
  <si>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</si>
  <si>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</si>
  <si>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</si>
  <si>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</si>
  <si>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</si>
  <si>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</si>
  <si>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</si>
  <si>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</si>
  <si>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</si>
  <si>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</si>
  <si>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</si>
  <si>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</si>
  <si>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</si>
  <si>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</si>
  <si>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</si>
  <si>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</si>
  <si>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</si>
  <si>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</si>
  <si>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</si>
  <si>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</si>
  <si>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</si>
  <si>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</si>
  <si>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</si>
  <si>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</si>
  <si>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</si>
  <si>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</si>
  <si>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</si>
  <si>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</si>
  <si>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</si>
  <si>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</si>
  <si>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</si>
  <si>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</si>
  <si>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</si>
  <si>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</si>
  <si>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</si>
  <si>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</si>
  <si>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</si>
  <si>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</si>
  <si>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</si>
  <si>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</si>
  <si>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</si>
  <si>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</si>
  <si>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</si>
  <si>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</si>
  <si>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</si>
  <si>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</si>
  <si>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</si>
  <si>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</si>
  <si>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</si>
  <si>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</si>
  <si>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</si>
  <si>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</si>
  <si>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</si>
  <si>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</si>
  <si>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</si>
  <si>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</si>
  <si>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</si>
  <si>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</si>
  <si>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</si>
  <si>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</si>
  <si>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</si>
  <si>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</si>
  <si>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</si>
  <si>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</si>
  <si>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</si>
  <si>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</si>
  <si>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</si>
  <si>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</si>
  <si>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</si>
  <si>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</si>
  <si>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</si>
  <si>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</si>
  <si>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</si>
  <si>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</si>
  <si>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</si>
  <si>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</si>
  <si>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</si>
  <si>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</si>
  <si>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</si>
  <si>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</si>
  <si>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</si>
  <si>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</si>
  <si>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</si>
  <si>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</si>
  <si>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</si>
  <si>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</si>
  <si>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</si>
  <si>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</si>
  <si>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</si>
  <si>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</si>
  <si>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</si>
  <si>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</si>
  <si>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</si>
  <si>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</si>
  <si>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</si>
  <si>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</si>
  <si>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</si>
  <si>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</si>
  <si>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</si>
  <si>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</si>
  <si>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</si>
  <si>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</si>
  <si>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</si>
  <si>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</si>
  <si>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</si>
  <si>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</si>
  <si>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</si>
  <si>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</si>
  <si>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</si>
  <si>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</si>
  <si>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</si>
  <si>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</si>
  <si>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</si>
  <si>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</si>
  <si>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</si>
  <si>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</si>
  <si>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</si>
  <si>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</si>
  <si>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</si>
  <si>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</si>
  <si>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</si>
  <si>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</si>
  <si>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</si>
  <si>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</si>
  <si>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</si>
  <si>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</si>
  <si>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</si>
  <si>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</si>
  <si>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</si>
  <si>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</si>
  <si>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</si>
  <si>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</si>
  <si>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</si>
  <si>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</si>
  <si>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</si>
  <si>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</si>
  <si>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</si>
  <si>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</si>
  <si>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</si>
  <si>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</si>
  <si>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</si>
  <si>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</si>
  <si>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</si>
  <si>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</si>
  <si>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</si>
  <si>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</si>
  <si>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</si>
  <si>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</si>
  <si>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</si>
  <si>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</si>
  <si>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</si>
  <si>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</si>
  <si>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</si>
  <si>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</si>
  <si>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</si>
  <si>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</si>
  <si>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</si>
  <si>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</si>
  <si>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</si>
  <si>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</si>
  <si>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</si>
  <si>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</si>
  <si>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</si>
  <si>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</si>
  <si>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</si>
  <si>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</si>
  <si>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</si>
  <si>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</si>
  <si>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</si>
  <si>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</si>
  <si>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</si>
  <si>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</si>
  <si>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</si>
  <si>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</si>
  <si>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</si>
  <si>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</si>
  <si>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</si>
  <si>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</si>
  <si>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</si>
  <si>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</si>
  <si>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</si>
  <si>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</si>
  <si>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</si>
  <si>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</si>
  <si>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</si>
  <si>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</si>
  <si>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</si>
  <si>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</si>
  <si>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</si>
  <si>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</si>
  <si>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</si>
  <si>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</si>
  <si>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</si>
  <si>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</si>
  <si>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</si>
  <si>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</si>
  <si>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</si>
  <si>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</si>
  <si>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</si>
  <si>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</si>
  <si>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</si>
  <si>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</si>
  <si>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</si>
  <si>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</si>
  <si>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</si>
  <si>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</si>
  <si>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</si>
  <si>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</si>
  <si>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</si>
  <si>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</si>
  <si>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</si>
  <si>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</si>
  <si>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</si>
  <si>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</si>
  <si>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</si>
  <si>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</si>
  <si>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</si>
  <si>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</si>
  <si>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</si>
  <si>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</si>
  <si>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</si>
  <si>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</si>
  <si>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</si>
  <si>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</si>
  <si>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</si>
  <si>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</si>
  <si>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</si>
  <si>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</si>
  <si>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</si>
  <si>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</si>
  <si>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</si>
  <si>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</si>
  <si>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</si>
  <si>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</si>
  <si>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</si>
  <si>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</si>
  <si>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</si>
  <si>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</si>
  <si>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</si>
  <si>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</si>
  <si>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</si>
  <si>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</si>
  <si>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</si>
  <si>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</si>
  <si>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</si>
  <si>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</si>
  <si>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</si>
  <si>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</si>
  <si>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</si>
  <si>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</si>
  <si>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</si>
  <si>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</si>
  <si>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</si>
  <si>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</si>
  <si>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</si>
  <si>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</si>
  <si>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</si>
  <si>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</si>
  <si>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</si>
  <si>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</si>
  <si>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</si>
  <si>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</si>
  <si>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</si>
  <si>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</si>
  <si>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</si>
  <si>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</si>
  <si>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</si>
  <si>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</si>
  <si>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</si>
  <si>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</si>
  <si>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</si>
  <si>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</si>
  <si>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</si>
  <si>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</si>
  <si>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</si>
  <si>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</si>
  <si>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</si>
  <si>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</si>
  <si>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</si>
  <si>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</si>
  <si>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</si>
  <si>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</si>
  <si>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</si>
  <si>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</si>
  <si>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</si>
  <si>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</si>
  <si>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</si>
  <si>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</si>
  <si>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</si>
  <si>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</si>
  <si>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</si>
  <si>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</si>
  <si>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</si>
  <si>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</si>
  <si>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</si>
  <si>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</si>
  <si>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</si>
  <si>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</si>
  <si>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</si>
  <si>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</si>
  <si>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</si>
  <si>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</si>
  <si>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</si>
  <si>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</si>
  <si>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</si>
  <si>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</si>
  <si>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</si>
  <si>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</si>
  <si>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</si>
  <si>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</si>
  <si>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</si>
  <si>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</si>
  <si>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</si>
  <si>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</si>
  <si>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</si>
  <si>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</si>
  <si>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</si>
  <si>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</si>
  <si>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</si>
  <si>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</si>
  <si>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</si>
  <si>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</si>
  <si>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</si>
  <si>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</si>
  <si>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</si>
  <si>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</si>
  <si>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</si>
  <si>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</si>
  <si>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</si>
  <si>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</si>
  <si>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</si>
  <si>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</si>
  <si>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</si>
  <si>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</si>
  <si>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</si>
  <si>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</si>
  <si>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</si>
  <si>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</si>
  <si>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</si>
  <si>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</si>
  <si>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</si>
  <si>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</si>
  <si>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</si>
  <si>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</si>
  <si>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</si>
  <si>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</si>
  <si>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</si>
  <si>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</si>
  <si>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</si>
  <si>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</si>
  <si>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</si>
  <si>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</si>
  <si>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</si>
  <si>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</si>
  <si>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</si>
  <si>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</si>
  <si>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</si>
  <si>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</si>
  <si>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</si>
  <si>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</si>
  <si>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</si>
  <si>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</si>
  <si>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</si>
  <si>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</si>
  <si>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</si>
  <si>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</si>
  <si>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</si>
  <si>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</si>
  <si>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</si>
  <si>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</si>
  <si>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</si>
  <si>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</si>
  <si>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</si>
  <si>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</si>
  <si>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</si>
  <si>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</si>
  <si>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</si>
  <si>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</si>
  <si>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</si>
  <si>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</si>
  <si>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</si>
  <si>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</si>
  <si>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</si>
  <si>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</si>
  <si>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</si>
  <si>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</si>
  <si>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</si>
  <si>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</si>
  <si>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</si>
  <si>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</si>
  <si>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</si>
  <si>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</si>
  <si>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</si>
  <si>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</si>
  <si>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</si>
  <si>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</si>
  <si>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</si>
  <si>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</si>
  <si>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</si>
  <si>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</si>
  <si>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</si>
  <si>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</si>
  <si>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</si>
  <si>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</si>
  <si>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</si>
  <si>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</si>
  <si>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</si>
  <si>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</si>
  <si>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</si>
  <si>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</si>
  <si>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</si>
  <si>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</si>
  <si>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</si>
  <si>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</si>
  <si>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</si>
  <si>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</si>
  <si>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</si>
  <si>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</si>
  <si>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</si>
  <si>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</si>
  <si>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</si>
  <si>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</si>
  <si>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</si>
  <si>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</si>
  <si>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</si>
  <si>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</si>
  <si>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</si>
  <si>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</si>
  <si>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</si>
  <si>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</si>
  <si>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</si>
  <si>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</si>
  <si>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</si>
  <si>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</si>
  <si>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</si>
  <si>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</si>
  <si>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</si>
  <si>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</si>
  <si>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</si>
  <si>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</si>
  <si>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</si>
  <si>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</si>
  <si>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</si>
  <si>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</si>
  <si>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</si>
  <si>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</si>
  <si>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</si>
  <si>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</si>
  <si>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</si>
  <si>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</si>
  <si>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</si>
  <si>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</si>
  <si>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</si>
  <si>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</si>
  <si>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</si>
  <si>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</si>
  <si>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</si>
  <si>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</si>
  <si>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</si>
  <si>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</si>
  <si>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</si>
  <si>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</si>
  <si>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</si>
  <si>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</si>
  <si>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</si>
  <si>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</si>
  <si>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</si>
  <si>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</si>
  <si>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</si>
  <si>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</si>
  <si>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</si>
  <si>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</si>
  <si>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</si>
  <si>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</si>
  <si>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</si>
  <si>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</si>
  <si>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</si>
  <si>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</si>
  <si>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</si>
  <si>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</si>
  <si>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</si>
  <si>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</si>
  <si>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</si>
  <si>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</si>
  <si>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</si>
  <si>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</si>
  <si>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</si>
  <si>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</si>
  <si>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</si>
  <si>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</si>
  <si>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</si>
  <si>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</si>
  <si>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</si>
  <si>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</si>
  <si>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</si>
  <si>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</si>
  <si>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</si>
  <si>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</si>
  <si>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</si>
  <si>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</si>
  <si>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</si>
  <si>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</si>
  <si>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</si>
  <si>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</si>
  <si>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</si>
  <si>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</si>
  <si>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</si>
  <si>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</si>
  <si>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</si>
  <si>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</si>
  <si>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</si>
  <si>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</si>
  <si>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</si>
  <si>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</si>
  <si>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</si>
  <si>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</si>
  <si>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</si>
  <si>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</si>
  <si>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</si>
  <si>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</si>
  <si>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</si>
  <si>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</si>
  <si>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</si>
  <si>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</si>
  <si>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</si>
  <si>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</si>
  <si>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</si>
  <si>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</si>
  <si>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</si>
  <si>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</si>
  <si>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</si>
  <si>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</si>
  <si>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</si>
  <si>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</si>
  <si>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</si>
  <si>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</si>
  <si>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</si>
  <si>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</si>
  <si>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</si>
  <si>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</si>
  <si>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</si>
  <si>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</si>
  <si>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</si>
  <si>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</si>
  <si>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</si>
  <si>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</si>
  <si>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</si>
  <si>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</si>
  <si>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</si>
  <si>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</si>
  <si>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</si>
  <si>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</si>
  <si>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</si>
  <si>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</si>
  <si>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</si>
  <si>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</si>
  <si>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</si>
  <si>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</si>
  <si>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</si>
  <si>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</si>
  <si>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</si>
  <si>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</si>
  <si>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</si>
  <si>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</si>
  <si>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</si>
  <si>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</si>
  <si>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</si>
  <si>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</si>
  <si>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</si>
  <si>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</si>
  <si>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</si>
  <si>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</si>
  <si>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</si>
  <si>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</si>
  <si>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</si>
  <si>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</si>
  <si>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</si>
  <si>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</si>
  <si>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</si>
  <si>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</si>
  <si>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</si>
  <si>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</si>
  <si>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</si>
  <si>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</si>
  <si>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</si>
  <si>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</si>
  <si>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</si>
  <si>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</si>
  <si>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</si>
  <si>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</si>
  <si>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</si>
  <si>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</si>
  <si>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</si>
  <si>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</si>
  <si>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</si>
  <si>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</si>
  <si>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</si>
  <si>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</si>
  <si>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</si>
  <si>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</si>
  <si>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</si>
  <si>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</si>
  <si>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</si>
  <si>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</si>
  <si>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</si>
  <si>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</si>
  <si>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</si>
  <si>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</si>
  <si>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</si>
  <si>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</si>
  <si>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</si>
  <si>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</si>
  <si>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</si>
  <si>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</si>
  <si>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</si>
  <si>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</si>
  <si>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</si>
  <si>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</si>
  <si>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</si>
  <si>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</si>
  <si>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</si>
  <si>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</si>
  <si>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</si>
  <si>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</si>
  <si>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</si>
  <si>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</si>
  <si>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</si>
  <si>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</si>
  <si>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</si>
  <si>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</si>
  <si>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</si>
  <si>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</si>
  <si>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</si>
  <si>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</si>
  <si>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</si>
  <si>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</si>
  <si>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</si>
  <si>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</si>
  <si>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</si>
  <si>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</si>
  <si>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</si>
  <si>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</si>
  <si>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</si>
  <si>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</si>
  <si>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</si>
  <si>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</si>
  <si>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</si>
  <si>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</si>
  <si>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</si>
  <si>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</si>
  <si>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</si>
  <si>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</si>
  <si>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</si>
  <si>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</si>
  <si>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</si>
  <si>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</si>
  <si>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</si>
  <si>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</si>
  <si>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</si>
  <si>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</si>
  <si>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</si>
  <si>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</si>
  <si>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</si>
  <si>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</si>
  <si>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</si>
  <si>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</si>
  <si>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</si>
  <si>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</si>
  <si>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</si>
  <si>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</si>
  <si>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</si>
  <si>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</si>
  <si>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</si>
  <si>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</si>
  <si>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</si>
  <si>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</si>
  <si>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</si>
  <si>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</si>
  <si>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</si>
  <si>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</si>
  <si>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</si>
  <si>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</si>
  <si>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</si>
  <si>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</si>
  <si>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</si>
  <si>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</si>
  <si>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</si>
  <si>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</si>
  <si>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</si>
  <si>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</si>
  <si>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</si>
  <si>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</si>
  <si>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</si>
  <si>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</si>
  <si>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</si>
  <si>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</si>
  <si>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</si>
  <si>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</si>
  <si>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</si>
  <si>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</si>
  <si>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</si>
  <si>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</si>
  <si>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</si>
  <si>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</si>
  <si>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</si>
  <si>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</si>
  <si>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</si>
  <si>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</si>
  <si>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</si>
  <si>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</si>
  <si>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</si>
  <si>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</si>
  <si>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</si>
  <si>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</si>
  <si>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</si>
  <si>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</si>
  <si>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</si>
  <si>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</si>
  <si>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</si>
  <si>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</si>
  <si>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</si>
  <si>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</si>
  <si>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</si>
  <si>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</si>
  <si>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</si>
  <si>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</si>
  <si>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</si>
  <si>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</si>
  <si>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</si>
  <si>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</si>
  <si>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</si>
  <si>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</si>
  <si>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</si>
  <si>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</si>
  <si>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</si>
  <si>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</si>
  <si>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</si>
  <si>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</si>
  <si>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</si>
  <si>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</si>
  <si>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</si>
  <si>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</si>
  <si>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</si>
  <si>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</si>
  <si>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</si>
  <si>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</si>
  <si>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</si>
  <si>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</si>
  <si>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</si>
  <si>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</si>
  <si>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</si>
  <si>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</si>
  <si>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</si>
  <si>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</si>
  <si>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</si>
  <si>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</si>
  <si>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</si>
  <si>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</si>
  <si>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</si>
  <si>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</si>
  <si>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</si>
  <si>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</si>
  <si>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</si>
  <si>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</si>
  <si>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</si>
  <si>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</si>
  <si>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</si>
  <si>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</si>
  <si>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</si>
  <si>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</si>
  <si>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</si>
  <si>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</si>
  <si>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</si>
  <si>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</si>
  <si>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</si>
  <si>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</si>
  <si>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</si>
  <si>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</si>
  <si>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</si>
  <si>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</si>
  <si>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</si>
  <si>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</si>
  <si>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</si>
  <si>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</si>
  <si>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</si>
  <si>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</si>
  <si>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</si>
  <si>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</si>
  <si>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</si>
  <si>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</si>
  <si>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</si>
  <si>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</si>
  <si>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</si>
  <si>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</si>
  <si>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</si>
  <si>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</si>
  <si>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</si>
  <si>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</si>
  <si>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</si>
  <si>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</si>
  <si>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</si>
  <si>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</si>
  <si>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</si>
  <si>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</si>
  <si>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</si>
  <si>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</si>
  <si>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</si>
  <si>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</si>
  <si>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</si>
  <si>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</si>
  <si>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</si>
  <si>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</si>
  <si>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</si>
  <si>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</si>
  <si>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</si>
  <si>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</si>
  <si>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</si>
  <si>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</si>
  <si>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</si>
  <si>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</si>
  <si>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</si>
  <si>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</si>
  <si>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</si>
  <si>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</si>
  <si>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</si>
  <si>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</si>
  <si>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</si>
  <si>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</si>
  <si>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</si>
  <si>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</si>
  <si>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</si>
  <si>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</si>
  <si>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</si>
  <si>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</si>
  <si>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</si>
  <si>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</si>
  <si>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</si>
  <si>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</si>
  <si>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</si>
  <si>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</si>
  <si>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</si>
  <si>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</si>
  <si>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</si>
  <si>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</si>
  <si>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</si>
  <si>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</si>
  <si>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</si>
  <si>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</si>
  <si>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</si>
  <si>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</si>
  <si>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</si>
  <si>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</si>
  <si>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</si>
  <si>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</si>
  <si>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</si>
  <si>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</si>
  <si>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</si>
  <si>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</si>
  <si>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</si>
  <si>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</si>
  <si>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</si>
  <si>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</si>
  <si>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</si>
  <si>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</si>
  <si>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</si>
  <si>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</si>
  <si>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</si>
  <si>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</si>
  <si>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</si>
  <si>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</si>
  <si>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</si>
  <si>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</si>
  <si>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</si>
  <si>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</si>
  <si>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</si>
  <si>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</si>
  <si>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</si>
  <si>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</si>
  <si>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</si>
  <si>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</si>
  <si>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</si>
  <si>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</si>
  <si>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</si>
  <si>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</si>
  <si>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</si>
  <si>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</si>
  <si>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</si>
  <si>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</si>
  <si>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</si>
  <si>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</si>
  <si>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</si>
  <si>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</si>
  <si>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</si>
  <si>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</si>
  <si>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</si>
  <si>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</si>
  <si>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</si>
  <si>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</si>
  <si>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</si>
  <si>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</si>
  <si>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</si>
  <si>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</si>
  <si>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</si>
  <si>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</si>
  <si>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</si>
  <si>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</si>
  <si>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</si>
  <si>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</si>
  <si>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</si>
  <si>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</si>
  <si>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</si>
  <si>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</si>
  <si>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</si>
  <si>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</si>
  <si>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</si>
  <si>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</si>
  <si>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</si>
  <si>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</si>
  <si>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</si>
  <si>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</si>
  <si>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</si>
  <si>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</si>
  <si>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</si>
  <si>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</si>
  <si>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</si>
  <si>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</si>
  <si>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</si>
  <si>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</si>
  <si>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</si>
  <si>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</si>
  <si>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</si>
  <si>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</si>
  <si>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</si>
  <si>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</si>
  <si>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</si>
  <si>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</si>
  <si>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</si>
  <si>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</si>
  <si>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</si>
  <si>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</si>
  <si>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</si>
  <si>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</si>
  <si>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</si>
  <si>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</si>
  <si>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</si>
  <si>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</si>
  <si>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</si>
  <si>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</si>
  <si>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</si>
  <si>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</si>
  <si>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</si>
  <si>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</si>
  <si>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</si>
  <si>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</si>
  <si>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</si>
  <si>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</si>
  <si>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</si>
  <si>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</si>
  <si>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</si>
  <si>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</si>
  <si>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</si>
  <si>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</si>
  <si>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</si>
  <si>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</si>
  <si>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</si>
  <si>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</si>
  <si>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</si>
  <si>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</si>
  <si>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</si>
  <si>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</si>
  <si>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</si>
  <si>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</si>
  <si>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</si>
  <si>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</si>
  <si>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</si>
  <si>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</si>
  <si>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</si>
  <si>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</si>
  <si>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</si>
  <si>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</si>
  <si>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</si>
  <si>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</si>
  <si>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</si>
  <si>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</si>
  <si>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</si>
  <si>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</si>
  <si>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</si>
  <si>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</si>
  <si>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</si>
  <si>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</si>
  <si>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</si>
  <si>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</si>
  <si>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</si>
  <si>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</si>
  <si>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</si>
  <si>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</si>
  <si>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</si>
  <si>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</si>
  <si>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</si>
  <si>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</si>
  <si>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</si>
  <si>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</si>
  <si>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</si>
  <si>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</si>
  <si>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</si>
  <si>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</si>
  <si>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</si>
  <si>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</si>
  <si>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</si>
  <si>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</si>
  <si>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</si>
  <si>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</si>
  <si>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</si>
  <si>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</si>
  <si>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</si>
  <si>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</si>
  <si>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</si>
  <si>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</si>
  <si>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</si>
  <si>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</si>
  <si>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</si>
  <si>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</si>
  <si>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</si>
  <si>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</si>
  <si>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</si>
  <si>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</si>
  <si>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</si>
  <si>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</si>
  <si>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</si>
  <si>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</si>
  <si>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</si>
  <si>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</si>
  <si>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</si>
  <si>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</si>
  <si>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</si>
  <si>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</si>
  <si>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</si>
  <si>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</si>
  <si>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</si>
  <si>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</si>
  <si>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</si>
  <si>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</si>
  <si>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</si>
  <si>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</si>
  <si>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</si>
  <si>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</si>
  <si>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</si>
  <si>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</si>
  <si>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</si>
  <si>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</si>
  <si>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</si>
  <si>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</si>
  <si>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</si>
  <si>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</si>
  <si>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</si>
  <si>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</si>
  <si>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</si>
  <si>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</si>
  <si>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</si>
  <si>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</si>
  <si>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</si>
  <si>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</si>
  <si>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</si>
  <si>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</si>
  <si>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</si>
  <si>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</si>
  <si>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</si>
  <si>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</si>
  <si>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</si>
  <si>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</si>
  <si>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</si>
  <si>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</si>
  <si>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</si>
  <si>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</si>
  <si>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</si>
  <si>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</si>
  <si>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</si>
  <si>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</si>
  <si>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</si>
  <si>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</si>
  <si>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</si>
  <si>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</si>
  <si>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</si>
  <si>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</si>
  <si>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</si>
  <si>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</si>
  <si>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</si>
  <si>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</si>
  <si>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</si>
  <si>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</si>
  <si>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</si>
  <si>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</si>
  <si>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</si>
  <si>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</si>
  <si>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</si>
  <si>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</si>
  <si>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</si>
  <si>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</si>
  <si>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</si>
  <si>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</si>
  <si>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</si>
  <si>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</si>
  <si>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</si>
  <si>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</si>
  <si>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</si>
  <si>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</si>
  <si>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</si>
  <si>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</si>
  <si>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</si>
  <si>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</si>
  <si>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</si>
  <si>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</si>
  <si>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</si>
  <si>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</si>
  <si>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</si>
  <si>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</si>
  <si>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</si>
  <si>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</si>
  <si>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</si>
  <si>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</si>
  <si>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</si>
  <si>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</si>
  <si>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</si>
  <si>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</si>
  <si>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</si>
  <si>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</si>
  <si>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</si>
  <si>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</si>
  <si>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</si>
  <si>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</si>
  <si>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</si>
  <si>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</si>
  <si>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</si>
  <si>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</si>
  <si>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</si>
  <si>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</si>
  <si>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</si>
  <si>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</si>
  <si>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</si>
  <si>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</si>
  <si>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</si>
  <si>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</si>
  <si>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</si>
  <si>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</si>
  <si>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</si>
  <si>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</si>
  <si>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</si>
  <si>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</si>
  <si>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</si>
  <si>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</si>
  <si>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</si>
  <si>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</si>
  <si>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</si>
  <si>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</si>
  <si>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</si>
  <si>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</si>
  <si>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</si>
  <si>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</si>
  <si>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</si>
  <si>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</si>
  <si>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</si>
  <si>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</si>
  <si>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</si>
  <si>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</si>
  <si>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</si>
  <si>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</si>
  <si>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</si>
  <si>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</si>
  <si>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</si>
  <si>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</si>
  <si>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</si>
  <si>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</si>
  <si>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</si>
  <si>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</si>
  <si>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</si>
  <si>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</si>
  <si>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</si>
  <si>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</si>
  <si>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</si>
  <si>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</si>
  <si>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</si>
  <si>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</si>
  <si>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</si>
  <si>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</si>
  <si>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</si>
  <si>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</si>
  <si>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</si>
  <si>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</si>
  <si>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</si>
  <si>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</si>
  <si>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</si>
  <si>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</si>
  <si>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</si>
  <si>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</si>
  <si>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</si>
  <si>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</si>
  <si>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</si>
  <si>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</si>
  <si>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</si>
  <si>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</si>
  <si>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</si>
  <si>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</si>
  <si>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</si>
  <si>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</si>
  <si>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</si>
  <si>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</si>
  <si>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</si>
  <si>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</si>
  <si>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</si>
  <si>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</si>
  <si>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</si>
  <si>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</si>
  <si>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</si>
  <si>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</si>
  <si>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</si>
  <si>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</si>
  <si>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</si>
  <si>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</si>
  <si>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</si>
  <si>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</si>
  <si>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</si>
  <si>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</si>
  <si>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</si>
  <si>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</si>
  <si>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</si>
  <si>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</si>
  <si>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</si>
  <si>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</si>
  <si>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</si>
  <si>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</si>
  <si>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</si>
  <si>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</si>
  <si>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</si>
  <si>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</si>
  <si>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</si>
  <si>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</si>
  <si>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</si>
  <si>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</si>
  <si>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</si>
  <si>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</si>
  <si>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</si>
  <si>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</si>
  <si>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</si>
  <si>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</si>
  <si>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</si>
  <si>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</si>
  <si>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</si>
  <si>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</si>
  <si>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</si>
  <si>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</si>
  <si>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</si>
  <si>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</si>
  <si>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</si>
  <si>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</si>
  <si>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</si>
  <si>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</si>
  <si>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</si>
  <si>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</si>
  <si>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</si>
  <si>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</si>
  <si>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</si>
  <si>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</si>
  <si>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</si>
  <si>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</si>
  <si>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</si>
  <si>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</si>
  <si>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</si>
  <si>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</si>
  <si>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</si>
  <si>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</si>
  <si>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</si>
  <si>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</si>
  <si>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</si>
  <si>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</si>
  <si>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</si>
  <si>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</si>
  <si>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</si>
  <si>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</si>
  <si>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</si>
  <si>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</si>
  <si>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</si>
  <si>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</si>
  <si>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</si>
  <si>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</si>
  <si>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</si>
  <si>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</si>
  <si>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</si>
  <si>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</si>
  <si>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</si>
  <si>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</si>
  <si>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</si>
  <si>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</si>
  <si>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</si>
  <si>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</si>
  <si>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</si>
  <si>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</si>
  <si>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</si>
  <si>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</si>
  <si>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</si>
  <si>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</si>
  <si>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</si>
  <si>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</si>
  <si>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</si>
  <si>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</si>
  <si>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</si>
  <si>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</si>
  <si>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</si>
  <si>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</si>
  <si>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</si>
  <si>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</si>
  <si>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</si>
  <si>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</si>
  <si>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</si>
  <si>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</si>
  <si>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</si>
  <si>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</si>
  <si>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</si>
  <si>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</si>
  <si>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</si>
  <si>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</si>
  <si>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</si>
  <si>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</si>
  <si>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</si>
  <si>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</si>
  <si>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</si>
  <si>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</si>
  <si>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</si>
  <si>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</si>
  <si>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</si>
  <si>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</si>
  <si>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</si>
  <si>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</si>
  <si>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</si>
  <si>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</si>
  <si>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</si>
  <si>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</si>
  <si>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</si>
  <si>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</si>
  <si>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</si>
  <si>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</si>
  <si>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</si>
  <si>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</si>
  <si>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</si>
  <si>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</si>
  <si>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</si>
  <si>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</si>
  <si>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</si>
  <si>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</si>
  <si>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</si>
  <si>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</si>
  <si>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</si>
  <si>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</si>
  <si>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</si>
  <si>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</si>
  <si>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</si>
  <si>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</si>
  <si>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</si>
  <si>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</si>
  <si>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</si>
  <si>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</si>
  <si>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</si>
  <si>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</si>
  <si>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</si>
  <si>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</si>
  <si>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</si>
  <si>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</si>
  <si>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</si>
  <si>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</si>
  <si>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</si>
  <si>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</si>
  <si>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</si>
  <si>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</si>
  <si>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</si>
  <si>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</si>
  <si>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</si>
  <si>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</si>
  <si>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</si>
  <si>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</si>
  <si>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</si>
  <si>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</si>
  <si>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</si>
  <si>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</si>
  <si>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</si>
  <si>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</si>
  <si>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</si>
  <si>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</si>
  <si>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</si>
  <si>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</si>
  <si>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</si>
  <si>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</si>
  <si>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</si>
  <si>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</si>
  <si>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</si>
  <si>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</si>
  <si>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</si>
  <si>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</si>
  <si>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</si>
  <si>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</si>
  <si>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</si>
  <si>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</si>
  <si>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</si>
  <si>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</si>
  <si>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</si>
  <si>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</si>
  <si>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</si>
  <si>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</si>
  <si>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</si>
  <si>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</si>
  <si>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</si>
  <si>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</si>
  <si>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</si>
  <si>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</si>
  <si>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</si>
  <si>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</si>
  <si>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</si>
  <si>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</si>
  <si>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</si>
  <si>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</si>
  <si>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</si>
  <si>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</si>
  <si>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</si>
  <si>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</si>
  <si>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</si>
  <si>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</si>
  <si>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</si>
  <si>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</si>
  <si>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</si>
  <si>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</si>
  <si>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</si>
  <si>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</si>
  <si>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</si>
  <si>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</si>
  <si>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</si>
  <si>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</si>
  <si>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</si>
  <si>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</si>
  <si>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</si>
  <si>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</si>
  <si>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</si>
  <si>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</si>
  <si>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</si>
  <si>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</si>
  <si>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</si>
  <si>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</si>
  <si>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</si>
  <si>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</si>
  <si>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</si>
  <si>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</si>
  <si>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</si>
  <si>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</si>
  <si>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</si>
  <si>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</si>
  <si>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</si>
  <si>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</si>
  <si>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</si>
  <si>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</si>
  <si>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</si>
  <si>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</si>
  <si>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</si>
  <si>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</si>
  <si>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</si>
  <si>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</si>
  <si>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</si>
  <si>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</si>
  <si>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</si>
  <si>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</si>
  <si>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</si>
  <si>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</si>
  <si>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</si>
  <si>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</si>
  <si>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</si>
  <si>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</si>
  <si>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</si>
  <si>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</si>
  <si>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</si>
  <si>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</si>
  <si>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</si>
  <si>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</si>
  <si>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</si>
  <si>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</si>
  <si>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</si>
  <si>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</si>
  <si>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</si>
  <si>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</si>
  <si>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</si>
  <si>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</si>
  <si>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</si>
  <si>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</si>
  <si>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</si>
  <si>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</si>
  <si>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</si>
  <si>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</si>
  <si>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</si>
  <si>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</si>
  <si>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</si>
  <si>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</si>
  <si>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</si>
  <si>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</si>
  <si>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</si>
  <si>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</si>
  <si>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</si>
  <si>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</si>
  <si>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</si>
  <si>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</si>
  <si>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</si>
  <si>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</si>
  <si>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</si>
  <si>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</si>
  <si>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</si>
  <si>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</si>
  <si>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</si>
  <si>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</si>
  <si>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</si>
  <si>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</si>
  <si>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</si>
  <si>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</si>
  <si>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</si>
  <si>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</si>
  <si>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</si>
  <si>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</si>
  <si>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</si>
  <si>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</si>
  <si>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</si>
  <si>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</si>
  <si>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</si>
  <si>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</si>
  <si>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</si>
  <si>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</si>
  <si>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</si>
  <si>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</si>
  <si>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</si>
  <si>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</si>
  <si>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</si>
  <si>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</si>
  <si>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</si>
  <si>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</si>
  <si>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</si>
  <si>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</si>
  <si>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</si>
  <si>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</si>
  <si>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</si>
  <si>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</si>
  <si>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</si>
  <si>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</si>
  <si>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</si>
  <si>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</si>
  <si>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</si>
  <si>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</si>
  <si>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</si>
  <si>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</si>
  <si>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</si>
  <si>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</si>
  <si>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</si>
  <si>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</si>
  <si>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</si>
  <si>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</si>
  <si>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</si>
  <si>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</si>
  <si>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</si>
  <si>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</si>
  <si>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</si>
  <si>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</si>
  <si>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</si>
  <si>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</si>
  <si>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</si>
  <si>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</si>
  <si>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</si>
  <si>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</si>
  <si>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</si>
  <si>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</si>
  <si>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</si>
  <si>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</si>
  <si>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</si>
  <si>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</si>
  <si>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</si>
  <si>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</si>
  <si>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</si>
  <si>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</si>
  <si>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</si>
  <si>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</si>
  <si>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</si>
  <si>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</si>
  <si>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</si>
  <si>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</si>
  <si>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</si>
  <si>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</si>
  <si>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</si>
  <si>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</si>
  <si>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</si>
  <si>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</si>
  <si>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</si>
  <si>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</si>
  <si>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</si>
  <si>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</si>
  <si>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</si>
  <si>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</si>
  <si>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</si>
  <si>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</si>
  <si>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</si>
  <si>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</si>
  <si>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</si>
  <si>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</si>
  <si>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</si>
  <si>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</si>
  <si>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</si>
  <si>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</si>
  <si>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</si>
  <si>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</si>
  <si>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</si>
  <si>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</si>
  <si>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</si>
  <si>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</si>
  <si>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</si>
  <si>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</si>
  <si>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</si>
  <si>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</si>
  <si>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</si>
  <si>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</si>
  <si>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</si>
  <si>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</si>
  <si>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</si>
  <si>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</si>
  <si>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</si>
  <si>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</si>
  <si>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</si>
  <si>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</si>
  <si>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</si>
  <si>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</si>
  <si>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</si>
  <si>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</si>
  <si>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</si>
  <si>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</si>
  <si>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</si>
  <si>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</si>
  <si>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</si>
  <si>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</si>
  <si>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</si>
  <si>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</si>
  <si>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</si>
  <si>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</si>
  <si>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</si>
  <si>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</si>
  <si>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</si>
  <si>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</si>
  <si>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</si>
  <si>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</si>
  <si>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</si>
  <si>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</si>
  <si>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</si>
  <si>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</si>
  <si>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</si>
  <si>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</si>
  <si>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</si>
  <si>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</si>
  <si>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</si>
  <si>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</si>
  <si>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</si>
  <si>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</si>
  <si>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</si>
  <si>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</si>
  <si>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</si>
  <si>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</si>
  <si>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</si>
  <si>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</si>
  <si>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</si>
  <si>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</si>
  <si>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</si>
  <si>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</si>
  <si>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</si>
  <si>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</si>
  <si>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</si>
  <si>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</si>
  <si>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</si>
  <si>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</si>
  <si>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</si>
  <si>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</si>
  <si>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</si>
  <si>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</si>
  <si>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</si>
  <si>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</si>
  <si>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</si>
  <si>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</si>
  <si>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</si>
  <si>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</si>
  <si>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</si>
  <si>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</si>
  <si>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</si>
  <si>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</si>
  <si>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</si>
  <si>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</si>
  <si>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</si>
  <si>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</si>
  <si>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</si>
  <si>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</si>
  <si>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</si>
  <si>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</si>
  <si>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</si>
  <si>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</si>
  <si>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</si>
  <si>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</si>
  <si>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</si>
  <si>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</si>
  <si>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</si>
  <si>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</si>
  <si>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</si>
  <si>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</si>
  <si>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</si>
  <si>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</si>
  <si>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</si>
  <si>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</si>
  <si>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</si>
  <si>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</si>
  <si>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</si>
  <si>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</si>
  <si>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</si>
  <si>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</si>
  <si>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</si>
  <si>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</si>
  <si>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</si>
  <si>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</si>
  <si>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</si>
  <si>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</si>
  <si>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</si>
  <si>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</si>
  <si>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</si>
  <si>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</si>
  <si>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</si>
  <si>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</si>
  <si>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</si>
  <si>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</si>
  <si>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</si>
  <si>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</si>
  <si>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</si>
  <si>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</si>
  <si>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</si>
  <si>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</si>
  <si>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</si>
  <si>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</si>
  <si>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</si>
  <si>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</si>
  <si>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</si>
  <si>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</si>
  <si>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</si>
  <si>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</si>
  <si>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</si>
  <si>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</si>
  <si>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</si>
  <si>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</si>
  <si>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</si>
  <si>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</si>
  <si>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</si>
  <si>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</si>
  <si>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</si>
  <si>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</si>
  <si>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</si>
  <si>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</si>
  <si>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</si>
  <si>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</si>
  <si>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</si>
  <si>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</si>
  <si>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</si>
  <si>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</si>
  <si>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</si>
  <si>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</si>
  <si>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</si>
  <si>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</si>
  <si>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</si>
  <si>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</si>
  <si>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</si>
  <si>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</si>
  <si>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</si>
  <si>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</si>
  <si>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</si>
  <si>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</si>
  <si>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</si>
  <si>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</si>
  <si>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</si>
  <si>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</si>
  <si>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</si>
  <si>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</si>
  <si>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</si>
  <si>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</si>
  <si>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</si>
  <si>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</si>
  <si>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</si>
  <si>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</si>
  <si>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</si>
  <si>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</si>
  <si>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</si>
  <si>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</si>
  <si>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</si>
  <si>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</si>
  <si>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</si>
  <si>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</si>
  <si>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</si>
  <si>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</si>
  <si>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</si>
  <si>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</si>
  <si>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</si>
  <si>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</si>
  <si>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</si>
  <si>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</si>
  <si>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</si>
  <si>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</si>
  <si>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</si>
  <si>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</si>
  <si>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</si>
  <si>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</si>
  <si>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</si>
  <si>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</si>
  <si>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</si>
  <si>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</si>
  <si>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</si>
  <si>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</si>
  <si>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</si>
  <si>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</si>
  <si>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</si>
  <si>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</si>
  <si>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</si>
  <si>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</si>
  <si>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</si>
  <si>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</si>
  <si>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</si>
  <si>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</si>
  <si>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</si>
  <si>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</si>
  <si>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</si>
  <si>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</si>
  <si>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</si>
  <si>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</si>
  <si>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</si>
  <si>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</si>
  <si>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</si>
  <si>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</si>
  <si>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</si>
  <si>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</si>
  <si>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</si>
  <si>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</si>
  <si>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</si>
  <si>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</si>
  <si>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</si>
  <si>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</si>
  <si>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</si>
  <si>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</si>
  <si>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</si>
  <si>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</si>
  <si>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</si>
  <si>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</si>
  <si>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</si>
  <si>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</si>
  <si>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</si>
  <si>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</si>
  <si>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</si>
  <si>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</si>
  <si>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</si>
  <si>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</si>
  <si>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</si>
  <si>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</si>
  <si>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</si>
  <si>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</si>
  <si>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</si>
  <si>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</si>
  <si>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</si>
  <si>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</si>
  <si>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</si>
  <si>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</si>
  <si>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</si>
  <si>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</si>
  <si>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</si>
  <si>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</si>
  <si>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</si>
  <si>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</si>
  <si>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</si>
  <si>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</si>
  <si>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</si>
  <si>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</si>
  <si>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</si>
  <si>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</si>
  <si>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</si>
  <si>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</si>
  <si>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</si>
  <si>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</si>
  <si>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</si>
  <si>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</si>
  <si>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</si>
  <si>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</si>
  <si>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</si>
  <si>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</si>
  <si>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</si>
  <si>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</si>
  <si>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</si>
  <si>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</si>
  <si>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</si>
  <si>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</si>
  <si>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</si>
  <si>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</si>
  <si>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</si>
  <si>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</si>
  <si>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</si>
  <si>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</si>
  <si>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</si>
  <si>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</si>
  <si>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</si>
  <si>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</si>
  <si>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</si>
  <si>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</si>
  <si>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</si>
  <si>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</si>
  <si>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</si>
  <si>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</si>
  <si>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</si>
  <si>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</si>
  <si>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</si>
  <si>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</si>
  <si>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</si>
  <si>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</si>
  <si>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</si>
  <si>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</si>
  <si>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</si>
  <si>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</si>
  <si>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</si>
  <si>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</si>
  <si>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</si>
  <si>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</si>
  <si>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</si>
  <si>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</si>
  <si>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</si>
  <si>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</si>
  <si>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</si>
  <si>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</si>
  <si>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</si>
  <si>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</si>
  <si>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</si>
  <si>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</si>
  <si>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</si>
  <si>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</si>
  <si>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</si>
  <si>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</si>
  <si>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</si>
  <si>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</si>
  <si>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</si>
  <si>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</si>
  <si>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</si>
  <si>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</si>
  <si>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</si>
  <si>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</si>
  <si>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</si>
  <si>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</si>
  <si>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</si>
  <si>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</si>
  <si>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</si>
  <si>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</si>
  <si>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</si>
  <si>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</si>
  <si>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</si>
  <si>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</si>
  <si>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</si>
  <si>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</si>
  <si>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</si>
  <si>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</si>
  <si>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</si>
  <si>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</si>
  <si>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</si>
  <si>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</si>
  <si>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</si>
  <si>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</si>
  <si>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</si>
  <si>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</si>
  <si>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</si>
  <si>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</si>
  <si>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</si>
  <si>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</si>
  <si>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</si>
  <si>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</si>
  <si>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</si>
  <si>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</si>
  <si>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</si>
  <si>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</si>
  <si>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</si>
  <si>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</si>
  <si>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</si>
  <si>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</si>
  <si>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</si>
  <si>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</si>
  <si>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</si>
  <si>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</si>
  <si>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</si>
  <si>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</si>
  <si>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</si>
  <si>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</si>
  <si>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</si>
  <si>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</si>
  <si>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</si>
  <si>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</si>
  <si>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</si>
  <si>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</si>
  <si>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</si>
  <si>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</si>
  <si>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</si>
  <si>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</si>
  <si>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</si>
  <si>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</si>
  <si>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</si>
  <si>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</si>
  <si>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</si>
  <si>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</si>
  <si>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</si>
  <si>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</si>
  <si>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</si>
  <si>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</si>
  <si>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</si>
  <si>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</si>
  <si>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</si>
  <si>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</si>
  <si>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</si>
  <si>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</si>
  <si>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</si>
  <si>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</si>
  <si>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</si>
  <si>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</si>
  <si>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</si>
  <si>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</si>
  <si>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</si>
  <si>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</si>
  <si>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</si>
  <si>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</si>
  <si>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</si>
  <si>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</si>
  <si>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</si>
  <si>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</si>
  <si>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</si>
  <si>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</si>
  <si>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</si>
  <si>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</si>
  <si>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</si>
  <si>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</si>
  <si>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</si>
  <si>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</si>
  <si>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</si>
  <si>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</si>
  <si>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</si>
  <si>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</si>
  <si>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</si>
  <si>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</si>
  <si>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</si>
  <si>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</si>
  <si>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</si>
  <si>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</si>
  <si>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</si>
  <si>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</si>
  <si>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</si>
  <si>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</si>
  <si>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</si>
  <si>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</si>
  <si>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</si>
  <si>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</si>
  <si>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</si>
  <si>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</si>
  <si>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</si>
  <si>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</si>
  <si>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</si>
  <si>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</si>
  <si>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</si>
  <si>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</si>
  <si>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</si>
  <si>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</si>
  <si>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</si>
  <si>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</si>
  <si>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</si>
  <si>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</si>
  <si>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</si>
  <si>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</si>
  <si>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</si>
  <si>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</si>
  <si>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</si>
  <si>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</si>
  <si>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</si>
  <si>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</si>
  <si>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</si>
  <si>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</si>
  <si>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</si>
  <si>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</si>
  <si>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</si>
  <si>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</si>
  <si>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</si>
  <si>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</si>
  <si>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</si>
  <si>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</si>
  <si>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</si>
  <si>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</si>
  <si>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</si>
  <si>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</si>
  <si>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</si>
  <si>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</si>
  <si>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</si>
  <si>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</si>
  <si>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</si>
  <si>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</si>
  <si>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</si>
  <si>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</si>
  <si>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</si>
  <si>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</si>
  <si>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</si>
  <si>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</si>
  <si>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</si>
  <si>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</si>
  <si>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</si>
  <si>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</si>
  <si>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</si>
  <si>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</si>
  <si>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</si>
  <si>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</si>
  <si>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</si>
  <si>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</si>
  <si>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</si>
  <si>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</si>
  <si>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</si>
  <si>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</si>
  <si>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</si>
  <si>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</si>
  <si>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</si>
  <si>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</si>
  <si>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</si>
  <si>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</si>
  <si>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</si>
  <si>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</si>
  <si>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</si>
  <si>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</si>
  <si>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</si>
  <si>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</si>
  <si>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</si>
  <si>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</si>
  <si>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</si>
  <si>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</si>
  <si>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</si>
  <si>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</si>
  <si>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</si>
  <si>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</si>
  <si>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</si>
  <si>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</si>
  <si>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</si>
  <si>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</si>
  <si>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</si>
  <si>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</si>
  <si>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</si>
  <si>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</si>
  <si>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</si>
  <si>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</si>
  <si>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</si>
  <si>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</si>
  <si>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</si>
  <si>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</si>
  <si>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</si>
  <si>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</si>
  <si>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</si>
  <si>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</si>
  <si>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</si>
  <si>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</si>
  <si>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</si>
  <si>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</si>
  <si>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</si>
  <si>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</si>
  <si>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</si>
  <si>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</si>
  <si>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</si>
  <si>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</si>
  <si>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</si>
  <si>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</si>
  <si>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</si>
  <si>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</si>
  <si>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</si>
  <si>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</si>
  <si>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</si>
  <si>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</si>
  <si>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</si>
  <si>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</si>
  <si>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</si>
  <si>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</si>
  <si>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</si>
  <si>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</si>
  <si>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</si>
  <si>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</si>
  <si>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</si>
  <si>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</si>
  <si>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</si>
  <si>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</si>
  <si>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</si>
  <si>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</si>
  <si>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</si>
  <si>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</si>
  <si>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</si>
  <si>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</si>
  <si>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</si>
  <si>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</si>
  <si>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</si>
  <si>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</si>
  <si>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</si>
  <si>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</si>
  <si>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</si>
  <si>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</si>
  <si>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</si>
  <si>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</si>
  <si>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</si>
  <si>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</si>
  <si>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</si>
  <si>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</si>
  <si>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</si>
  <si>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</si>
  <si>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</si>
  <si>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</si>
  <si>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</si>
  <si>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</si>
  <si>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</si>
  <si>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</si>
  <si>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</si>
  <si>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</si>
  <si>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</si>
  <si>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</si>
  <si>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</si>
  <si>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</si>
  <si>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</si>
  <si>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</si>
  <si>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</si>
  <si>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</si>
  <si>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</si>
  <si>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</si>
  <si>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</si>
  <si>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</si>
  <si>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</si>
  <si>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</si>
  <si>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</si>
  <si>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</si>
  <si>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</si>
  <si>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</si>
  <si>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</si>
  <si>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</si>
  <si>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</si>
  <si>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</si>
  <si>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</si>
  <si>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</si>
  <si>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</si>
  <si>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</si>
  <si>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</si>
  <si>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</si>
  <si>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</si>
  <si>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</si>
  <si>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</si>
  <si>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</si>
  <si>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</si>
  <si>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</si>
  <si>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</si>
  <si>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</si>
  <si>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</si>
  <si>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</si>
  <si>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</si>
  <si>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</si>
  <si>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</si>
  <si>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</si>
  <si>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</si>
  <si>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</si>
  <si>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</si>
  <si>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</si>
  <si>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</si>
  <si>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</si>
  <si>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</si>
  <si>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</si>
  <si>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</si>
  <si>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</si>
  <si>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</si>
  <si>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</si>
  <si>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</si>
  <si>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</si>
  <si>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</si>
  <si>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</si>
  <si>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</si>
  <si>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</si>
  <si>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</si>
  <si>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</si>
  <si>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</si>
  <si>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</si>
  <si>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</si>
  <si>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</si>
  <si>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</si>
  <si>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</si>
  <si>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</si>
  <si>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</si>
  <si>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</si>
  <si>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</si>
  <si>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</si>
  <si>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</si>
  <si>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</si>
  <si>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</si>
  <si>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</si>
  <si>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</si>
  <si>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</si>
  <si>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</si>
  <si>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</si>
  <si>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</si>
  <si>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</si>
  <si>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</si>
  <si>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</si>
  <si>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</si>
  <si>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</si>
  <si>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</si>
  <si>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</si>
  <si>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</si>
  <si>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</si>
  <si>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</si>
  <si>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</si>
  <si>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</si>
  <si>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</si>
  <si>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</si>
  <si>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</si>
  <si>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</si>
  <si>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</si>
  <si>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</si>
  <si>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</si>
  <si>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</si>
  <si>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</si>
  <si>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</si>
  <si>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</si>
  <si>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</si>
  <si>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</si>
  <si>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</si>
  <si>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</si>
  <si>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</si>
  <si>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</si>
  <si>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</si>
  <si>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</si>
  <si>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</si>
  <si>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</si>
  <si>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</si>
  <si>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</si>
  <si>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</si>
  <si>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</si>
  <si>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</si>
  <si>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</si>
  <si>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</si>
  <si>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</si>
  <si>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</si>
  <si>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</si>
  <si>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</si>
  <si>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</si>
  <si>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</si>
  <si>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</si>
  <si>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</si>
  <si>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</si>
  <si>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</si>
  <si>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</si>
  <si>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</si>
  <si>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</si>
  <si>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</si>
  <si>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</si>
  <si>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</si>
  <si>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</si>
  <si>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</si>
  <si>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</si>
  <si>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</si>
  <si>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</si>
  <si>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</si>
  <si>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</si>
  <si>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</si>
  <si>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</si>
  <si>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</si>
  <si>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</si>
  <si>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</si>
  <si>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</si>
  <si>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</si>
  <si>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</si>
  <si>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</si>
  <si>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</si>
  <si>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</si>
  <si>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</si>
  <si>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</si>
  <si>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</si>
  <si>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</si>
  <si>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</si>
  <si>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</si>
  <si>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</si>
  <si>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</si>
  <si>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</si>
  <si>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</si>
  <si>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</si>
  <si>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</si>
  <si>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</si>
  <si>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</si>
  <si>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</si>
  <si>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</si>
  <si>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</si>
  <si>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</si>
  <si>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</si>
  <si>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</si>
  <si>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</si>
  <si>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</si>
  <si>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</si>
  <si>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</si>
  <si>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</si>
  <si>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</si>
  <si>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</si>
  <si>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</si>
  <si>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</si>
  <si>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</si>
  <si>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</si>
  <si>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</si>
  <si>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</si>
  <si>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</si>
  <si>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</si>
  <si>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</si>
  <si>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</si>
  <si>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</si>
  <si>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</si>
  <si>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</si>
  <si>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</si>
  <si>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</si>
  <si>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</si>
  <si>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</si>
  <si>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</si>
  <si>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</si>
  <si>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</si>
  <si>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</si>
  <si>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</si>
  <si>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</si>
  <si>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</si>
  <si>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</si>
  <si>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</si>
  <si>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</si>
  <si>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</si>
  <si>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</si>
  <si>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</si>
  <si>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</si>
  <si>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</si>
  <si>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</si>
  <si>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</si>
  <si>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</si>
  <si>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</si>
  <si>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</si>
  <si>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</si>
  <si>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</si>
  <si>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</si>
  <si>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</si>
  <si>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</si>
  <si>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</si>
  <si>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</si>
  <si>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</si>
  <si>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</si>
  <si>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</si>
  <si>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</si>
  <si>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</si>
  <si>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</si>
  <si>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</si>
  <si>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</si>
  <si>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</si>
  <si>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</si>
  <si>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</si>
  <si>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</si>
  <si>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</si>
  <si>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</si>
  <si>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</si>
  <si>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</si>
  <si>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</si>
  <si>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</si>
  <si>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</si>
  <si>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</si>
  <si>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</si>
  <si>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</si>
  <si>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</si>
  <si>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</si>
  <si>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</si>
  <si>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</si>
  <si>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</si>
  <si>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</si>
  <si>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</si>
  <si>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</si>
  <si>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</si>
  <si>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</si>
  <si>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</si>
  <si>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</si>
  <si>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</si>
  <si>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</si>
  <si>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</si>
  <si>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</si>
  <si>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</si>
  <si>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</si>
  <si>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</si>
  <si>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</si>
  <si>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</si>
  <si>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</si>
  <si>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</si>
  <si>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</si>
  <si>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</si>
  <si>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</si>
  <si>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</si>
  <si>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</si>
  <si>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</si>
  <si>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</si>
  <si>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</si>
  <si>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</si>
  <si>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</si>
  <si>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</si>
  <si>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</si>
  <si>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</si>
  <si>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</si>
  <si>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</si>
  <si>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</si>
  <si>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</si>
  <si>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</si>
  <si>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</si>
  <si>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</si>
  <si>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</si>
  <si>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</si>
  <si>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</si>
  <si>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</si>
  <si>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</si>
  <si>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</si>
  <si>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</si>
  <si>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</si>
  <si>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</si>
  <si>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</si>
  <si>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</si>
  <si>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</si>
  <si>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</si>
  <si>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</si>
  <si>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</si>
  <si>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</si>
  <si>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</si>
  <si>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</si>
  <si>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</si>
  <si>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</si>
  <si>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</si>
  <si>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</si>
  <si>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</si>
  <si>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</si>
  <si>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</si>
  <si>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</si>
  <si>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</si>
  <si>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</si>
  <si>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</si>
  <si>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</si>
  <si>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</si>
  <si>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</si>
  <si>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</si>
  <si>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</si>
  <si>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</si>
  <si>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</si>
  <si>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</si>
  <si>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</si>
  <si>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</si>
  <si>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</si>
  <si>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</si>
  <si>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</si>
  <si>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</si>
  <si>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</si>
  <si>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</si>
  <si>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</si>
  <si>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</si>
  <si>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</si>
  <si>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</si>
  <si>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</si>
  <si>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</si>
  <si>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</si>
  <si>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</si>
  <si>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</si>
  <si>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</si>
  <si>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</si>
  <si>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</si>
  <si>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</si>
  <si>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</si>
  <si>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</si>
  <si>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</si>
  <si>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</si>
  <si>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</si>
  <si>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</si>
  <si>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</si>
  <si>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</si>
  <si>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</si>
  <si>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</si>
  <si>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</si>
  <si>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</si>
  <si>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</si>
  <si>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</si>
  <si>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</si>
  <si>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</si>
  <si>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</si>
  <si>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</si>
  <si>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</si>
  <si>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</si>
  <si>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</si>
  <si>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</si>
  <si>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</si>
  <si>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</si>
  <si>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</si>
  <si>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</si>
  <si>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</si>
  <si>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</si>
  <si>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</si>
  <si>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</si>
  <si>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</si>
  <si>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</si>
  <si>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</si>
  <si>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</si>
  <si>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</si>
  <si>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</si>
  <si>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</si>
  <si>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</si>
  <si>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</si>
  <si>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</si>
  <si>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</si>
  <si>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</si>
  <si>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</si>
  <si>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</si>
  <si>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</si>
  <si>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</si>
  <si>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</si>
  <si>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</si>
  <si>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</si>
  <si>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</si>
  <si>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</si>
  <si>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</si>
  <si>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</si>
  <si>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</si>
  <si>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</si>
  <si>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</si>
  <si>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</si>
  <si>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</si>
  <si>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</si>
  <si>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</si>
  <si>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</si>
  <si>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</si>
  <si>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</si>
  <si>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</si>
  <si>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</si>
  <si>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</si>
  <si>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</si>
  <si>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</si>
  <si>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</si>
  <si>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</si>
  <si>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</si>
  <si>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</si>
  <si>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</si>
  <si>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</si>
  <si>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</si>
  <si>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</si>
  <si>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</si>
  <si>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</si>
  <si>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</si>
  <si>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</si>
  <si>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</si>
  <si>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</si>
  <si>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</si>
  <si>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</si>
  <si>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</si>
  <si>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</si>
  <si>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</si>
  <si>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</si>
  <si>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</si>
  <si>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</si>
  <si>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</si>
  <si>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</si>
  <si>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</si>
  <si>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</si>
  <si>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</si>
  <si>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</si>
  <si>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</si>
  <si>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</si>
  <si>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</si>
  <si>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</si>
  <si>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</si>
  <si>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</si>
  <si>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</si>
  <si>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</si>
  <si>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</si>
  <si>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</si>
  <si>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</si>
  <si>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</si>
  <si>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</si>
  <si>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</si>
  <si>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</si>
  <si>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</si>
  <si>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</si>
  <si>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</si>
  <si>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</si>
  <si>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</si>
  <si>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</si>
  <si>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</si>
  <si>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</si>
  <si>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</si>
  <si>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</si>
  <si>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</si>
  <si>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</si>
  <si>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</si>
  <si>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</si>
  <si>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</si>
  <si>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</si>
  <si>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</si>
  <si>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</si>
  <si>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</si>
  <si>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</si>
  <si>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</si>
  <si>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</si>
  <si>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</si>
  <si>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</si>
  <si>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</si>
  <si>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</si>
  <si>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</si>
  <si>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</si>
  <si>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</si>
  <si>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</si>
  <si>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</si>
  <si>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</si>
  <si>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</si>
  <si>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</si>
  <si>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</si>
  <si>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</si>
  <si>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</si>
  <si>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</si>
  <si>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</si>
  <si>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</si>
  <si>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</si>
  <si>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</si>
  <si>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</si>
  <si>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</si>
  <si>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</si>
  <si>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</si>
  <si>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</si>
  <si>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</si>
  <si>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</si>
  <si>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</si>
  <si>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</si>
  <si>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</si>
  <si>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</si>
  <si>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</si>
  <si>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</si>
  <si>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</si>
  <si>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</si>
  <si>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</si>
  <si>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</si>
  <si>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</si>
  <si>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</si>
  <si>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</si>
  <si>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</si>
  <si>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</si>
  <si>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</si>
  <si>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</si>
  <si>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</si>
  <si>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</si>
  <si>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</si>
  <si>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</si>
  <si>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</si>
  <si>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</si>
  <si>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</si>
  <si>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</si>
  <si>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</si>
  <si>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</si>
  <si>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</si>
  <si>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</si>
  <si>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</si>
  <si>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</si>
  <si>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</si>
  <si>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</si>
  <si>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</si>
  <si>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</si>
  <si>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</si>
  <si>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</si>
  <si>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</si>
  <si>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</si>
  <si>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</si>
  <si>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</si>
  <si>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</si>
  <si>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</si>
  <si>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</si>
  <si>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</si>
  <si>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</si>
  <si>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</si>
  <si>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</si>
  <si>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</si>
  <si>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</si>
  <si>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</si>
  <si>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</si>
  <si>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</si>
  <si>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</si>
  <si>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</si>
  <si>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</si>
  <si>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</si>
  <si>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</si>
  <si>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</si>
  <si>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</si>
  <si>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</si>
  <si>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</si>
  <si>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</si>
  <si>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</si>
  <si>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</si>
  <si>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</si>
  <si>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</si>
  <si>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</si>
  <si>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</si>
  <si>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</si>
  <si>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</si>
  <si>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</si>
  <si>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</si>
  <si>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</si>
  <si>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</si>
  <si>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</si>
  <si>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</si>
  <si>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</si>
  <si>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</si>
  <si>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</si>
  <si>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</si>
  <si>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</si>
  <si>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</si>
  <si>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</si>
  <si>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</si>
  <si>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</si>
  <si>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</si>
  <si>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</si>
  <si>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</si>
  <si>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</si>
  <si>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</si>
  <si>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</si>
  <si>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</si>
  <si>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</si>
  <si>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</si>
  <si>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</si>
  <si>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</si>
  <si>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</si>
  <si>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</si>
  <si>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</si>
  <si>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</si>
  <si>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</si>
  <si>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</si>
  <si>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</si>
  <si>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</si>
  <si>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</si>
  <si>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</si>
  <si>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</si>
  <si>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</si>
  <si>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</si>
  <si>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</si>
  <si>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</si>
  <si>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</si>
  <si>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</si>
  <si>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</si>
  <si>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</si>
  <si>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</si>
  <si>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</si>
  <si>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</si>
  <si>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</si>
  <si>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</si>
  <si>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</si>
  <si>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</si>
  <si>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</si>
  <si>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</si>
  <si>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</si>
  <si>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</si>
  <si>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</si>
  <si>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</si>
  <si>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</si>
  <si>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</si>
  <si>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</si>
  <si>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</si>
  <si>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</si>
  <si>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</si>
  <si>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</si>
  <si>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</si>
  <si>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</si>
  <si>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</si>
  <si>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</si>
  <si>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</si>
  <si>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</si>
  <si>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</si>
  <si>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</si>
  <si>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</si>
  <si>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</si>
  <si>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</si>
  <si>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</si>
  <si>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</si>
  <si>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</si>
  <si>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</si>
  <si>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</si>
  <si>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</si>
  <si>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</si>
  <si>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</si>
  <si>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</si>
  <si>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</si>
  <si>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</si>
  <si>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</si>
  <si>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</si>
  <si>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</si>
  <si>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</si>
  <si>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</si>
  <si>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</si>
  <si>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</si>
  <si>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</si>
  <si>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</si>
  <si>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</si>
  <si>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</si>
  <si>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</si>
  <si>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</si>
  <si>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</si>
  <si>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</si>
  <si>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</si>
  <si>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</si>
  <si>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</si>
  <si>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</si>
  <si>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</si>
  <si>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</si>
  <si>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</si>
  <si>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</si>
  <si>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</si>
  <si>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</si>
  <si>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</si>
  <si>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</si>
  <si>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</si>
  <si>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</si>
  <si>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</si>
  <si>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</si>
  <si>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</si>
  <si>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</si>
  <si>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</si>
  <si>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</si>
  <si>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</si>
  <si>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</si>
  <si>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</si>
  <si>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</si>
  <si>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</si>
  <si>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</si>
  <si>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</si>
  <si>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</si>
  <si>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</si>
  <si>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</si>
  <si>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</si>
  <si>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</si>
  <si>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</si>
  <si>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</si>
  <si>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</si>
  <si>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</si>
  <si>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</si>
  <si>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</si>
  <si>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</si>
  <si>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</si>
  <si>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</si>
  <si>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</si>
  <si>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</si>
  <si>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</si>
  <si>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</si>
  <si>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</si>
  <si>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</si>
  <si>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</si>
  <si>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</si>
  <si>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</si>
  <si>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</si>
  <si>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</si>
  <si>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</si>
  <si>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</si>
  <si>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</si>
  <si>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</si>
  <si>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</si>
  <si>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</si>
  <si>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</si>
  <si>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</si>
  <si>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</si>
  <si>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</si>
  <si>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</si>
  <si>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</si>
  <si>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</si>
  <si>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</si>
  <si>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</si>
  <si>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</si>
  <si>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</si>
  <si>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</si>
  <si>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</si>
  <si>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</si>
  <si>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</si>
  <si>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</si>
  <si>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</si>
  <si>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</si>
  <si>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</si>
  <si>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</si>
  <si>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</si>
  <si>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</si>
  <si>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</si>
  <si>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</si>
  <si>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</si>
  <si>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</si>
  <si>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</si>
  <si>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</si>
  <si>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</si>
  <si>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</si>
  <si>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</si>
  <si>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</si>
  <si>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</si>
  <si>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</si>
  <si>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</si>
  <si>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</si>
  <si>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</si>
  <si>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</si>
  <si>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</si>
  <si>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</si>
  <si>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</si>
  <si>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</si>
  <si>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</si>
  <si>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</si>
  <si>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</si>
  <si>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</si>
  <si>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</si>
  <si>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</si>
  <si>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</si>
  <si>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</si>
  <si>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</si>
  <si>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</si>
  <si>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</si>
  <si>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</si>
  <si>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</si>
  <si>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</si>
  <si>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</si>
  <si>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</si>
  <si>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</si>
  <si>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</si>
  <si>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</si>
  <si>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</si>
  <si>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</si>
  <si>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</si>
  <si>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</si>
  <si>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</si>
  <si>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</si>
  <si>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</si>
  <si>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</si>
  <si>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</si>
  <si>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</si>
  <si>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</si>
  <si>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</si>
  <si>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</si>
  <si>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</si>
  <si>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</si>
  <si>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</si>
  <si>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</si>
  <si>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</si>
  <si>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</si>
  <si>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</si>
  <si>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</si>
  <si>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</si>
  <si>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</si>
  <si>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</si>
  <si>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</si>
  <si>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</si>
  <si>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</si>
  <si>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</si>
  <si>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</si>
  <si>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</si>
  <si>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</si>
  <si>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</si>
  <si>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</si>
  <si>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</si>
  <si>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</si>
  <si>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</si>
  <si>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</si>
  <si>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</si>
  <si>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</si>
  <si>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</si>
  <si>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</si>
  <si>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</si>
  <si>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</si>
  <si>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</si>
  <si>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</si>
  <si>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</si>
  <si>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</si>
  <si>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</si>
  <si>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</si>
  <si>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</si>
  <si>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</si>
  <si>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</si>
  <si>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</si>
  <si>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</si>
  <si>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</si>
  <si>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</si>
  <si>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</si>
  <si>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</si>
  <si>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</si>
  <si>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</si>
  <si>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</si>
  <si>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</si>
  <si>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</si>
  <si>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</si>
  <si>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</si>
  <si>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</si>
  <si>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</si>
  <si>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</si>
  <si>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</si>
  <si>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</si>
  <si>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</si>
  <si>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</si>
  <si>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</si>
  <si>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</si>
  <si>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</si>
  <si>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</si>
  <si>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</si>
  <si>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</si>
  <si>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</si>
  <si>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</si>
  <si>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</si>
  <si>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</si>
  <si>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</si>
  <si>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</si>
  <si>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</si>
  <si>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</si>
  <si>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</si>
  <si>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</si>
  <si>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</si>
  <si>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</si>
  <si>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</si>
  <si>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</si>
  <si>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</si>
  <si>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</si>
  <si>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</si>
  <si>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</si>
  <si>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</si>
  <si>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</si>
  <si>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</si>
  <si>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</si>
  <si>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</si>
  <si>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</si>
  <si>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</si>
  <si>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</si>
  <si>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</si>
  <si>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</si>
  <si>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</si>
  <si>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</si>
  <si>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</si>
  <si>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</si>
  <si>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</si>
  <si>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</si>
  <si>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</si>
  <si>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</si>
  <si>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</si>
  <si>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</si>
  <si>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</si>
  <si>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</si>
  <si>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</si>
  <si>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</si>
  <si>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</si>
  <si>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</si>
  <si>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</si>
  <si>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</si>
  <si>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</si>
  <si>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</si>
  <si>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</si>
  <si>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</si>
  <si>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</si>
  <si>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</si>
  <si>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</si>
  <si>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</si>
  <si>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</si>
  <si>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</si>
  <si>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</si>
  <si>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</si>
  <si>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</si>
  <si>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</si>
  <si>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</si>
  <si>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</si>
  <si>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</si>
  <si>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</si>
  <si>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</si>
  <si>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</si>
  <si>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</si>
  <si>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</si>
  <si>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</si>
  <si>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</si>
  <si>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</si>
  <si>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</si>
  <si>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</si>
  <si>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</si>
  <si>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</si>
  <si>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</si>
  <si>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</si>
  <si>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</si>
  <si>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</si>
  <si>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</si>
  <si>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</si>
  <si>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</si>
  <si>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</si>
  <si>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</si>
  <si>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</si>
  <si>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</si>
  <si>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</si>
  <si>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</si>
  <si>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</si>
  <si>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</si>
  <si>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</si>
  <si>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</si>
  <si>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</si>
  <si>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</si>
  <si>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</si>
  <si>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</si>
  <si>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</si>
  <si>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</si>
  <si>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</si>
  <si>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</si>
  <si>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</si>
  <si>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</si>
  <si>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</si>
  <si>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</si>
  <si>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</si>
  <si>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</si>
  <si>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</si>
  <si>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</si>
  <si>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</si>
  <si>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</si>
  <si>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</si>
  <si>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</si>
  <si>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</si>
  <si>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</si>
  <si>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</si>
  <si>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</si>
  <si>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</si>
  <si>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</si>
  <si>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</si>
  <si>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</si>
  <si>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</si>
  <si>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</si>
  <si>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</si>
  <si>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</si>
  <si>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</si>
  <si>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</si>
  <si>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</si>
  <si>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</si>
  <si>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</si>
  <si>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</si>
  <si>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</si>
  <si>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</si>
  <si>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</si>
  <si>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</si>
  <si>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</si>
  <si>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</si>
  <si>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</si>
  <si>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</si>
  <si>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</si>
  <si>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</si>
  <si>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</si>
  <si>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</si>
  <si>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</si>
  <si>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</si>
  <si>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</si>
  <si>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</si>
  <si>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</si>
  <si>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</si>
  <si>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</si>
  <si>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</si>
  <si>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</si>
  <si>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</si>
  <si>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</si>
  <si>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</si>
  <si>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</si>
  <si>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</si>
  <si>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</si>
  <si>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</si>
  <si>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</si>
  <si>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</si>
  <si>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</si>
  <si>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</si>
  <si>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</si>
  <si>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</si>
  <si>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</si>
  <si>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</si>
  <si>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</si>
  <si>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</si>
  <si>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</si>
  <si>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</si>
  <si>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</si>
  <si>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</si>
  <si>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</si>
  <si>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</si>
  <si>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</si>
  <si>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</si>
  <si>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</si>
  <si>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</si>
  <si>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</si>
  <si>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</si>
  <si>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</si>
  <si>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</si>
  <si>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</si>
  <si>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</si>
  <si>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</si>
  <si>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</si>
  <si>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</si>
  <si>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</si>
  <si>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</si>
  <si>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</si>
  <si>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</si>
  <si>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</si>
  <si>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</si>
  <si>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</si>
  <si>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</si>
  <si>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</si>
  <si>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</si>
  <si>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</si>
  <si>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</si>
  <si>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</si>
  <si>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</si>
  <si>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</si>
  <si>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</si>
  <si>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</si>
  <si>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</si>
  <si>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</si>
  <si>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</si>
  <si>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</si>
  <si>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</si>
  <si>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</si>
  <si>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</si>
  <si>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</si>
  <si>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</si>
  <si>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</si>
  <si>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</si>
  <si>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</si>
  <si>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</si>
  <si>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</si>
  <si>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</si>
  <si>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</si>
  <si>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</si>
  <si>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</si>
  <si>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</si>
  <si>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</si>
  <si>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</si>
  <si>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</si>
  <si>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</si>
  <si>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</si>
  <si>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</si>
  <si>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</si>
  <si>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</si>
  <si>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</si>
  <si>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</si>
  <si>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</si>
  <si>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</si>
  <si>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</si>
  <si>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</si>
  <si>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</si>
  <si>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</si>
  <si>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</si>
  <si>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</si>
  <si>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</si>
  <si>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</si>
  <si>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</si>
  <si>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</si>
  <si>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</si>
  <si>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</si>
  <si>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</si>
  <si>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</si>
  <si>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</si>
  <si>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</si>
  <si>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</si>
  <si>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</si>
  <si>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</si>
  <si>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</si>
  <si>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</si>
  <si>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</si>
  <si>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</si>
  <si>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</si>
  <si>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</si>
  <si>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</si>
  <si>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</si>
  <si>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</si>
  <si>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</si>
  <si>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</si>
  <si>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</si>
  <si>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</si>
  <si>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</si>
  <si>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</si>
  <si>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</si>
  <si>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</si>
  <si>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</si>
  <si>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</si>
  <si>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</si>
  <si>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</si>
  <si>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</si>
  <si>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</si>
  <si>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</si>
  <si>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</si>
  <si>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</si>
  <si>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</si>
  <si>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</si>
  <si>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</si>
  <si>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</si>
  <si>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</si>
  <si>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</si>
  <si>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</si>
  <si>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</si>
  <si>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</si>
  <si>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</si>
  <si>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</si>
  <si>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</si>
  <si>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</si>
  <si>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</si>
  <si>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</si>
  <si>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</si>
  <si>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</si>
  <si>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</si>
  <si>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</si>
  <si>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</si>
  <si>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</si>
  <si>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</si>
  <si>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</si>
  <si>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</si>
  <si>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</si>
  <si>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</si>
  <si>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</si>
  <si>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</si>
  <si>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</si>
  <si>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</si>
  <si>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</si>
  <si>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</si>
  <si>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</si>
  <si>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</si>
  <si>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</si>
  <si>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</si>
  <si>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</si>
  <si>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</si>
  <si>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</si>
  <si>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</si>
  <si>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</si>
  <si>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</si>
  <si>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</si>
  <si>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</si>
  <si>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</si>
  <si>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</si>
  <si>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</si>
  <si>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</si>
  <si>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</si>
  <si>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</si>
  <si>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</si>
  <si>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</si>
  <si>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</si>
  <si>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</si>
  <si>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</si>
  <si>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</si>
  <si>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</si>
  <si>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</si>
  <si>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</si>
  <si>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</si>
  <si>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</si>
  <si>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</si>
  <si>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</si>
  <si>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</si>
  <si>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</si>
  <si>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</si>
  <si>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</si>
  <si>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</si>
  <si>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</si>
  <si>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</si>
  <si>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</si>
  <si>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</si>
  <si>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</si>
  <si>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</si>
  <si>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</si>
  <si>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</si>
  <si>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</si>
  <si>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</si>
  <si>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</si>
  <si>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</si>
  <si>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</si>
  <si>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</si>
  <si>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</si>
  <si>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</si>
  <si>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</si>
  <si>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</si>
  <si>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</si>
  <si>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</si>
  <si>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</si>
  <si>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</si>
  <si>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</si>
  <si>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</si>
  <si>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</si>
  <si>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</si>
  <si>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</si>
  <si>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</si>
  <si>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</si>
  <si>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</si>
  <si>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</si>
  <si>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</si>
  <si>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</si>
  <si>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</si>
  <si>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</si>
  <si>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</si>
  <si>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</si>
  <si>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</si>
  <si>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</si>
  <si>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</si>
  <si>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</si>
  <si>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</si>
  <si>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</si>
  <si>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</si>
  <si>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</si>
  <si>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</si>
  <si>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</si>
  <si>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</si>
  <si>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</si>
  <si>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</si>
  <si>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</si>
  <si>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</si>
  <si>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</si>
  <si>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</si>
  <si>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</si>
  <si>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</si>
  <si>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</si>
  <si>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</si>
  <si>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</si>
  <si>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</si>
  <si>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</si>
  <si>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</si>
  <si>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</si>
  <si>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</si>
  <si>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</si>
  <si>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</si>
  <si>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</si>
  <si>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</si>
  <si>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</si>
  <si>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</si>
  <si>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</si>
  <si>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</si>
  <si>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</si>
  <si>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</si>
  <si>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</si>
  <si>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</si>
  <si>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</si>
  <si>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</si>
  <si>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</si>
  <si>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</si>
  <si>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</si>
  <si>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</si>
  <si>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</si>
  <si>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</si>
  <si>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</si>
  <si>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</si>
  <si>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</si>
  <si>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</si>
  <si>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</si>
  <si>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</si>
  <si>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</si>
  <si>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</si>
  <si>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</si>
  <si>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</si>
  <si>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</si>
  <si>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</si>
  <si>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</si>
  <si>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</si>
  <si>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</si>
  <si>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</si>
  <si>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</si>
  <si>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</si>
  <si>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</si>
  <si>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</si>
  <si>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</si>
  <si>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</si>
  <si>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</si>
  <si>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</si>
  <si>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</si>
  <si>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</si>
  <si>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</si>
  <si>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</si>
  <si>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</si>
  <si>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</si>
  <si>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</si>
  <si>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</si>
  <si>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</si>
  <si>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</si>
  <si>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</si>
  <si>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</si>
  <si>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</si>
  <si>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</si>
  <si>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</si>
  <si>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</si>
  <si>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</si>
  <si>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</si>
  <si>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</si>
  <si>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</si>
  <si>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</si>
  <si>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</si>
  <si>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</si>
  <si>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</si>
  <si>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</si>
  <si>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</si>
  <si>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</si>
  <si>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</si>
  <si>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</si>
  <si>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</si>
  <si>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</si>
  <si>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</si>
  <si>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</si>
  <si>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</si>
  <si>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</si>
  <si>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</si>
  <si>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</si>
  <si>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</si>
  <si>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</si>
  <si>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</si>
  <si>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</si>
  <si>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</si>
  <si>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</si>
  <si>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</si>
  <si>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</si>
  <si>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</si>
  <si>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</si>
  <si>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</si>
  <si>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</si>
  <si>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</si>
  <si>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</si>
  <si>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</si>
  <si>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</si>
  <si>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</si>
  <si>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</si>
  <si>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</si>
  <si>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</si>
  <si>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</si>
  <si>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</si>
  <si>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</si>
  <si>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</si>
  <si>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</si>
  <si>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</si>
  <si>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</si>
  <si>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</si>
  <si>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</si>
  <si>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</si>
  <si>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</si>
  <si>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</si>
  <si>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</si>
  <si>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</si>
  <si>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</si>
  <si>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</si>
  <si>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</si>
  <si>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</si>
  <si>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</si>
  <si>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</si>
  <si>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</si>
  <si>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</si>
  <si>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</si>
  <si>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</si>
  <si>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</si>
  <si>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</si>
  <si>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</si>
  <si>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</si>
  <si>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</si>
  <si>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</si>
  <si>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</si>
  <si>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</si>
  <si>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</si>
  <si>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</si>
  <si>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</si>
  <si>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</si>
  <si>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</si>
  <si>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</si>
  <si>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</si>
  <si>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</si>
  <si>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</si>
  <si>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</si>
  <si>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</si>
  <si>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</si>
  <si>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</si>
  <si>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</si>
  <si>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</si>
  <si>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</si>
  <si>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</si>
  <si>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</si>
  <si>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</si>
  <si>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</si>
  <si>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</si>
  <si>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</si>
  <si>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</si>
  <si>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</si>
  <si>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</si>
  <si>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</si>
  <si>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</si>
  <si>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</si>
  <si>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</si>
  <si>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</si>
  <si>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</si>
  <si>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</si>
  <si>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</si>
  <si>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</si>
  <si>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</si>
  <si>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</si>
  <si>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</si>
  <si>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</si>
  <si>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</si>
  <si>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</si>
  <si>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</si>
  <si>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</si>
  <si>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</si>
  <si>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</si>
  <si>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</si>
  <si>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</si>
  <si>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</si>
  <si>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</si>
  <si>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</si>
  <si>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</si>
  <si>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</si>
  <si>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</si>
  <si>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</si>
  <si>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</si>
  <si>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</si>
  <si>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</si>
  <si>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</si>
  <si>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</si>
  <si>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</si>
  <si>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</si>
  <si>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</si>
  <si>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</si>
  <si>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</si>
  <si>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</si>
  <si>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</si>
  <si>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</si>
  <si>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</si>
  <si>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</si>
  <si>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</si>
  <si>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</si>
  <si>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</si>
  <si>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</si>
  <si>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</si>
  <si>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</si>
  <si>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</si>
  <si>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</si>
  <si>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</si>
  <si>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</si>
  <si>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</si>
  <si>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</si>
  <si>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</si>
  <si>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</si>
  <si>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</si>
  <si>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</si>
  <si>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</si>
  <si>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</si>
  <si>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</si>
  <si>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</si>
  <si>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</si>
  <si>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</si>
  <si>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</si>
  <si>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</si>
  <si>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</si>
  <si>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</si>
  <si>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</si>
  <si>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</si>
  <si>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</si>
  <si>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</si>
  <si>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</si>
  <si>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</si>
  <si>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</si>
  <si>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</si>
  <si>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</si>
  <si>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</si>
  <si>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</si>
  <si>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</si>
  <si>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</si>
  <si>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</si>
  <si>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</si>
  <si>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</si>
  <si>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</si>
  <si>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</si>
  <si>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</si>
  <si>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</si>
  <si>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</si>
  <si>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</si>
  <si>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</si>
  <si>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</si>
  <si>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</si>
  <si>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</si>
  <si>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</si>
  <si>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</si>
  <si>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</si>
  <si>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</si>
  <si>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</si>
  <si>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</si>
  <si>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</si>
  <si>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</si>
  <si>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</si>
  <si>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</si>
  <si>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</si>
  <si>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</si>
  <si>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</si>
  <si>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</si>
  <si>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</si>
  <si>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</si>
  <si>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</si>
  <si>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</si>
  <si>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</si>
  <si>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</si>
  <si>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</si>
  <si>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</si>
  <si>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</si>
  <si>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</si>
  <si>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</si>
  <si>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</si>
  <si>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</si>
  <si>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</si>
  <si>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</si>
  <si>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</si>
  <si>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</si>
  <si>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</si>
  <si>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</si>
  <si>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</si>
  <si>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</si>
  <si>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</si>
  <si>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</si>
  <si>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</si>
  <si>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</si>
  <si>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</si>
  <si>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</si>
  <si>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</si>
  <si>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</si>
  <si>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</si>
  <si>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</si>
  <si>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</si>
  <si>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</si>
  <si>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</si>
  <si>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</si>
  <si>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</si>
  <si>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</si>
  <si>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</si>
  <si>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</si>
  <si>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</si>
  <si>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</si>
  <si>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</si>
  <si>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</si>
  <si>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</si>
  <si>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</si>
  <si>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</si>
  <si>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</si>
  <si>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</si>
  <si>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</si>
  <si>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</si>
  <si>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</si>
  <si>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</si>
  <si>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</si>
  <si>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</si>
  <si>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</si>
  <si>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</si>
  <si>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</si>
  <si>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</si>
  <si>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</si>
  <si>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</si>
  <si>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</si>
  <si>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</si>
  <si>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</si>
  <si>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</si>
  <si>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</si>
  <si>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</si>
  <si>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</si>
  <si>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</si>
  <si>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</si>
  <si>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</si>
  <si>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</si>
  <si>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</si>
  <si>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</si>
  <si>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</si>
  <si>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</si>
  <si>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</si>
  <si>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</si>
  <si>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</si>
  <si>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</si>
  <si>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</si>
  <si>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</si>
  <si>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</si>
  <si>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</si>
  <si>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</si>
  <si>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</si>
  <si>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</si>
  <si>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</si>
  <si>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</si>
  <si>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</si>
  <si>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</si>
  <si>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</si>
  <si>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</si>
  <si>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</si>
  <si>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</si>
  <si>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</si>
  <si>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</si>
  <si>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</si>
  <si>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</si>
  <si>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</si>
  <si>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</si>
  <si>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</si>
  <si>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</si>
  <si>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</si>
  <si>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</si>
  <si>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</si>
  <si>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</si>
  <si>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</si>
  <si>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</si>
  <si>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</si>
  <si>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</si>
  <si>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</si>
  <si>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</si>
  <si>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</si>
  <si>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</si>
  <si>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</si>
  <si>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</si>
  <si>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</si>
  <si>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</si>
  <si>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</si>
  <si>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</si>
  <si>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</si>
  <si>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</si>
  <si>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</si>
  <si>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</si>
  <si>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</si>
  <si>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</si>
  <si>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</si>
  <si>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</si>
  <si>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</si>
  <si>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</si>
  <si>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</si>
  <si>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</si>
  <si>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</si>
  <si>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</si>
  <si>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</si>
  <si>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</si>
  <si>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</si>
  <si>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</si>
  <si>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</si>
  <si>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</si>
  <si>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</si>
  <si>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</si>
  <si>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</si>
  <si>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</si>
  <si>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</si>
  <si>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</si>
  <si>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</si>
  <si>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</si>
  <si>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</si>
  <si>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</si>
  <si>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</si>
  <si>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</si>
  <si>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</si>
  <si>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</si>
  <si>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</si>
  <si>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</si>
  <si>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</si>
  <si>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</si>
  <si>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</si>
  <si>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</si>
  <si>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</si>
  <si>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</si>
  <si>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</si>
  <si>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</si>
  <si>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</si>
  <si>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</si>
  <si>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</si>
  <si>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</si>
  <si>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</si>
  <si>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</si>
  <si>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</si>
  <si>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</si>
  <si>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</si>
  <si>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</si>
  <si>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</si>
  <si>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</si>
  <si>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</si>
  <si>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</si>
  <si>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</si>
  <si>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</si>
  <si>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</si>
  <si>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</si>
  <si>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</si>
  <si>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</si>
  <si>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</si>
  <si>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</si>
  <si>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</si>
  <si>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</si>
  <si>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</si>
  <si>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</si>
  <si>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</si>
  <si>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</si>
  <si>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</si>
  <si>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</si>
  <si>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</si>
  <si>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</si>
  <si>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</si>
  <si>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</si>
  <si>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</si>
  <si>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</si>
  <si>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</si>
  <si>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</si>
  <si>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</si>
  <si>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</si>
  <si>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</si>
  <si>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</si>
  <si>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</si>
  <si>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</si>
  <si>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</si>
  <si>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</si>
  <si>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</si>
  <si>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</si>
  <si>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</si>
  <si>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</si>
  <si>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</si>
  <si>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</si>
  <si>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</si>
  <si>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</si>
  <si>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</si>
  <si>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</si>
  <si>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</si>
  <si>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</si>
  <si>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</si>
  <si>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</si>
  <si>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</si>
  <si>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</si>
  <si>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</si>
  <si>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</si>
  <si>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</si>
  <si>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</si>
  <si>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</si>
  <si>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</si>
  <si>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</si>
  <si>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</si>
  <si>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</si>
  <si>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</si>
  <si>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</si>
  <si>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</si>
  <si>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</si>
  <si>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</si>
  <si>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</si>
  <si>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</si>
  <si>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</si>
  <si>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</si>
  <si>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</si>
  <si>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</si>
  <si>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</si>
  <si>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</si>
  <si>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</si>
  <si>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</si>
  <si>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</si>
  <si>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</si>
  <si>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</si>
  <si>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</si>
  <si>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</si>
  <si>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</si>
  <si>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</si>
  <si>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</si>
  <si>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</si>
  <si>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</si>
  <si>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</si>
  <si>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</si>
  <si>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</si>
  <si>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</si>
  <si>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</si>
  <si>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</si>
  <si>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</si>
  <si>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</si>
  <si>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</si>
  <si>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</si>
  <si>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</si>
  <si>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</si>
  <si>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</si>
  <si>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</si>
  <si>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</si>
  <si>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</si>
  <si>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</si>
  <si>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</si>
  <si>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</si>
  <si>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</si>
  <si>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</si>
  <si>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</si>
  <si>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</si>
  <si>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</si>
  <si>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</si>
  <si>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</si>
  <si>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</si>
  <si>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</si>
  <si>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</si>
  <si>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</si>
  <si>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</si>
  <si>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</si>
  <si>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</si>
  <si>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</si>
  <si>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</si>
  <si>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</si>
  <si>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</si>
  <si>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</si>
  <si>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</si>
  <si>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</si>
  <si>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</si>
  <si>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</si>
  <si>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</si>
  <si>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</si>
  <si>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</si>
  <si>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</si>
  <si>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</si>
  <si>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</si>
  <si>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</si>
  <si>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</si>
  <si>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</si>
  <si>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</si>
  <si>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</si>
  <si>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</si>
  <si>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</si>
  <si>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</si>
  <si>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</si>
  <si>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</si>
  <si>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</si>
  <si>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</si>
  <si>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</si>
  <si>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</si>
  <si>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</si>
  <si>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</si>
  <si>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</si>
  <si>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</si>
  <si>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</si>
  <si>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</si>
  <si>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</si>
  <si>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</si>
  <si>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</si>
  <si>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</si>
  <si>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</si>
  <si>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</si>
  <si>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</si>
  <si>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</si>
  <si>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</si>
  <si>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</si>
  <si>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</si>
  <si>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</si>
  <si>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</si>
  <si>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</si>
  <si>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</si>
  <si>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</si>
  <si>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</si>
  <si>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</si>
  <si>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</si>
  <si>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</si>
  <si>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</si>
  <si>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</si>
  <si>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</si>
  <si>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</si>
  <si>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</si>
  <si>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</si>
  <si>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</si>
  <si>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</si>
  <si>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</si>
  <si>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</si>
  <si>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</si>
  <si>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</si>
  <si>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</si>
  <si>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</si>
  <si>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</si>
  <si>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</si>
  <si>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</si>
  <si>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</si>
  <si>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</si>
  <si>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</si>
  <si>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</si>
  <si>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</si>
  <si>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</si>
  <si>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</si>
  <si>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</si>
  <si>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</si>
  <si>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</si>
  <si>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</si>
  <si>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</si>
  <si>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</si>
  <si>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</si>
  <si>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</si>
  <si>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</si>
  <si>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</si>
  <si>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</si>
  <si>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</si>
  <si>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</si>
  <si>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</si>
  <si>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</si>
  <si>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</si>
  <si>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</si>
  <si>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</si>
  <si>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</si>
  <si>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</si>
  <si>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</si>
  <si>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</si>
  <si>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</si>
  <si>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</si>
  <si>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</si>
  <si>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</si>
  <si>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</si>
  <si>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</si>
  <si>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</si>
  <si>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</si>
  <si>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</si>
  <si>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</si>
  <si>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</si>
  <si>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</si>
  <si>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</si>
  <si>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</si>
  <si>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</si>
  <si>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</si>
  <si>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</si>
  <si>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</si>
  <si>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</si>
  <si>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</si>
  <si>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</si>
  <si>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</si>
  <si>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</si>
  <si>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</si>
  <si>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</si>
  <si>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</si>
  <si>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</si>
  <si>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</si>
  <si>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</si>
  <si>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</si>
  <si>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</si>
  <si>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</si>
  <si>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</si>
  <si>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</si>
  <si>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</si>
  <si>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</si>
  <si>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</si>
  <si>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</si>
  <si>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</si>
  <si>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</si>
  <si>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</si>
  <si>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</si>
  <si>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</si>
  <si>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</si>
  <si>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</si>
  <si>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</si>
  <si>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</si>
  <si>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</si>
  <si>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</si>
  <si>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</si>
  <si>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</si>
  <si>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</si>
  <si>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</si>
  <si>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</si>
  <si>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</si>
  <si>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</si>
  <si>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</si>
  <si>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</si>
  <si>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</si>
  <si>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</si>
  <si>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</si>
  <si>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</si>
  <si>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</si>
  <si>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</si>
  <si>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</si>
  <si>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</si>
  <si>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</si>
  <si>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</si>
  <si>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</si>
  <si>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</si>
  <si>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</si>
  <si>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</si>
  <si>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</si>
  <si>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</si>
  <si>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</si>
  <si>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</si>
  <si>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</si>
  <si>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</si>
  <si>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</si>
  <si>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</si>
  <si>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</si>
  <si>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</si>
  <si>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</si>
  <si>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</si>
  <si>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</si>
  <si>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</si>
  <si>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</si>
  <si>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</si>
  <si>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</si>
  <si>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</si>
  <si>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</si>
  <si>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</si>
  <si>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</si>
  <si>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</si>
  <si>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</si>
  <si>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</si>
  <si>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</si>
  <si>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</si>
  <si>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</si>
  <si>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</si>
  <si>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</si>
  <si>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</si>
  <si>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</si>
  <si>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</si>
  <si>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</si>
  <si>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</si>
  <si>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</si>
  <si>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</si>
  <si>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</si>
  <si>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</si>
  <si>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</si>
  <si>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</si>
  <si>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</si>
  <si>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</si>
  <si>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</si>
  <si>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</si>
  <si>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</si>
  <si>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</si>
  <si>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</si>
  <si>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</si>
  <si>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</si>
  <si>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</si>
  <si>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</si>
  <si>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</si>
  <si>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</si>
  <si>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</si>
  <si>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</si>
  <si>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</si>
  <si>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</si>
  <si>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</si>
  <si>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</si>
  <si>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</si>
  <si>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</si>
  <si>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</si>
  <si>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</si>
  <si>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</si>
  <si>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</si>
  <si>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</si>
  <si>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</si>
  <si>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</si>
  <si>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</si>
  <si>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</si>
  <si>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</si>
  <si>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</si>
  <si>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</si>
  <si>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</si>
  <si>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</si>
  <si>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</si>
  <si>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</si>
  <si>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</si>
  <si>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</si>
  <si>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</si>
  <si>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</si>
  <si>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</si>
  <si>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</si>
  <si>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</si>
  <si>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</si>
  <si>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</si>
  <si>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</si>
  <si>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</si>
  <si>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</si>
  <si>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</si>
  <si>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</si>
  <si>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</si>
  <si>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</si>
  <si>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</si>
  <si>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</si>
  <si>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</si>
  <si>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</si>
  <si>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</si>
  <si>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</si>
  <si>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</si>
  <si>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</si>
  <si>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</si>
  <si>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</si>
  <si>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</si>
  <si>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</si>
  <si>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</si>
  <si>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</si>
  <si>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</si>
  <si>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</si>
  <si>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</si>
  <si>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</si>
  <si>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</si>
  <si>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</si>
  <si>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</si>
  <si>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</si>
  <si>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</si>
  <si>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</si>
  <si>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</si>
  <si>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</si>
  <si>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</si>
  <si>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</si>
  <si>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</si>
  <si>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</si>
  <si>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</si>
  <si>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</si>
  <si>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</si>
  <si>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</si>
  <si>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</si>
  <si>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</si>
  <si>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</si>
  <si>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</si>
  <si>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</si>
  <si>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</si>
  <si>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</si>
  <si>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</si>
  <si>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</si>
  <si>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</si>
  <si>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</si>
  <si>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</si>
  <si>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</si>
  <si>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</si>
  <si>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</si>
  <si>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</si>
  <si>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</si>
  <si>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</si>
  <si>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</si>
  <si>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</si>
  <si>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</si>
  <si>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</si>
  <si>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</si>
  <si>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</si>
  <si>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</si>
  <si>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</si>
  <si>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</si>
  <si>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</si>
  <si>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</si>
  <si>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</si>
  <si>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</si>
  <si>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</si>
  <si>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</si>
  <si>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</si>
  <si>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</si>
  <si>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</si>
  <si>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</si>
  <si>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</si>
  <si>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</si>
  <si>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</si>
  <si>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</si>
  <si>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</si>
  <si>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</si>
  <si>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</si>
  <si>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</si>
  <si>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</si>
  <si>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</si>
  <si>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</si>
  <si>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</si>
  <si>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</si>
  <si>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</si>
  <si>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</si>
  <si>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</si>
  <si>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</si>
  <si>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</si>
  <si>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</si>
  <si>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</si>
  <si>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</si>
  <si>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</si>
  <si>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</si>
  <si>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</si>
  <si>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</si>
  <si>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</si>
  <si>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</si>
  <si>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</si>
  <si>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</si>
  <si>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</si>
  <si>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</si>
  <si>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</si>
  <si>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</si>
  <si>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</si>
  <si>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</si>
  <si>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</si>
  <si>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</si>
  <si>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</si>
  <si>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</si>
  <si>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</si>
  <si>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</si>
  <si>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</si>
  <si>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</si>
  <si>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</si>
  <si>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</si>
  <si>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</si>
  <si>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</si>
  <si>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</si>
  <si>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</si>
  <si>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</si>
  <si>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</si>
  <si>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</si>
  <si>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</si>
  <si>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</si>
  <si>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</si>
  <si>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</si>
  <si>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</si>
  <si>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</si>
  <si>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</si>
  <si>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</si>
  <si>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</si>
  <si>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</si>
  <si>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</si>
  <si>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</si>
  <si>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</si>
  <si>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</si>
  <si>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</si>
  <si>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</si>
  <si>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</si>
  <si>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</si>
  <si>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</si>
  <si>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</si>
  <si>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</si>
  <si>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</si>
  <si>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</si>
  <si>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</si>
  <si>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</si>
  <si>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</si>
  <si>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</si>
  <si>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</si>
  <si>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</si>
  <si>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</si>
  <si>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</si>
  <si>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</si>
  <si>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</si>
  <si>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</si>
  <si>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</si>
  <si>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</si>
  <si>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</si>
  <si>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</si>
  <si>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</si>
  <si>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</si>
  <si>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</si>
  <si>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</si>
  <si>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</si>
  <si>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</si>
  <si>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</si>
  <si>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</si>
  <si>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</si>
  <si>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</si>
  <si>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</si>
  <si>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</si>
  <si>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</si>
  <si>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</si>
  <si>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</si>
  <si>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</si>
  <si>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</si>
  <si>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</si>
  <si>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</si>
  <si>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</si>
  <si>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</si>
  <si>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</si>
  <si>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</si>
  <si>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</si>
  <si>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</si>
  <si>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</si>
  <si>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</si>
  <si>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</si>
  <si>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</si>
  <si>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</si>
  <si>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</si>
  <si>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</si>
  <si>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</si>
  <si>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</si>
  <si>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</si>
  <si>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</si>
  <si>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</si>
  <si>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</si>
  <si>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</si>
  <si>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</si>
  <si>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</si>
  <si>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</si>
  <si>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</si>
  <si>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</si>
  <si>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</si>
  <si>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</si>
  <si>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</si>
  <si>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</si>
  <si>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</si>
  <si>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</si>
  <si>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</si>
  <si>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</si>
  <si>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</si>
  <si>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</si>
  <si>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</si>
  <si>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</si>
  <si>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</si>
  <si>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</si>
  <si>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</si>
  <si>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</si>
  <si>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</si>
  <si>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</si>
  <si>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</si>
  <si>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</si>
  <si>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</si>
  <si>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</si>
  <si>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</si>
  <si>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</si>
  <si>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</si>
  <si>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</si>
  <si>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</si>
  <si>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</si>
  <si>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</si>
  <si>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</si>
  <si>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</si>
  <si>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</si>
  <si>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</si>
  <si>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</si>
  <si>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</si>
  <si>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</si>
  <si>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</si>
  <si>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</si>
  <si>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</si>
  <si>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</si>
  <si>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</si>
  <si>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</si>
  <si>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</si>
  <si>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</si>
  <si>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</si>
  <si>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</si>
  <si>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</si>
  <si>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</si>
  <si>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</si>
  <si>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</si>
  <si>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</si>
  <si>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</si>
  <si>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</si>
  <si>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</si>
  <si>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</si>
  <si>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</si>
  <si>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</si>
  <si>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</si>
  <si>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</si>
  <si>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</si>
  <si>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</si>
  <si>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</si>
  <si>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</si>
  <si>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</si>
  <si>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</si>
  <si>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</si>
  <si>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</si>
  <si>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</si>
  <si>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</si>
  <si>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</si>
  <si>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</si>
  <si>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</si>
  <si>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</si>
  <si>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</si>
  <si>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</si>
  <si>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</si>
  <si>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</si>
  <si>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</si>
  <si>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</si>
  <si>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</si>
  <si>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</si>
  <si>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</si>
  <si>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</si>
  <si>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</si>
  <si>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</si>
  <si>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</si>
  <si>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</si>
  <si>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</si>
  <si>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</si>
  <si>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</si>
  <si>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</si>
  <si>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</si>
  <si>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</si>
  <si>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</si>
  <si>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</si>
  <si>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</si>
  <si>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</si>
  <si>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</si>
  <si>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</si>
  <si>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</si>
  <si>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</si>
  <si>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</si>
  <si>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</si>
  <si>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</si>
  <si>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</si>
  <si>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</si>
  <si>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</si>
  <si>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</si>
  <si>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</si>
  <si>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</si>
  <si>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</si>
  <si>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</si>
  <si>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</si>
  <si>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</si>
  <si>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</si>
  <si>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</si>
  <si>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</si>
  <si>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</si>
  <si>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</si>
  <si>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</si>
  <si>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</si>
  <si>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</si>
  <si>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</si>
  <si>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</si>
  <si>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</si>
  <si>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</si>
  <si>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</si>
  <si>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</si>
  <si>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</si>
  <si>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</si>
  <si>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</si>
  <si>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</si>
  <si>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</si>
  <si>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</si>
  <si>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</si>
  <si>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</si>
  <si>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</si>
  <si>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</si>
  <si>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</si>
  <si>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</si>
  <si>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</si>
  <si>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</si>
  <si>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</si>
  <si>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</si>
  <si>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</si>
  <si>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</si>
  <si>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</si>
  <si>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</si>
  <si>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</si>
  <si>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</si>
  <si>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</si>
  <si>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</si>
  <si>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</si>
  <si>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</si>
  <si>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</si>
  <si>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</si>
  <si>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</si>
  <si>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</si>
  <si>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</si>
  <si>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</si>
  <si>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</si>
  <si>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</si>
  <si>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</si>
  <si>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</si>
  <si>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</si>
  <si>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</si>
  <si>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</si>
  <si>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</si>
  <si>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</si>
  <si>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</si>
  <si>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</si>
  <si>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</si>
  <si>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</si>
  <si>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</si>
  <si>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</si>
  <si>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</si>
  <si>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</si>
  <si>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</si>
  <si>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</si>
  <si>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</si>
  <si>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</si>
  <si>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</si>
  <si>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</si>
  <si>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</si>
  <si>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</si>
  <si>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</si>
  <si>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</si>
  <si>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</si>
  <si>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</si>
  <si>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</si>
  <si>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</si>
  <si>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</si>
  <si>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</si>
  <si>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</si>
  <si>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</si>
  <si>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</si>
  <si>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</si>
  <si>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</si>
  <si>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</si>
  <si>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</si>
  <si>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</si>
  <si>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</si>
  <si>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</si>
  <si>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</si>
  <si>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</si>
  <si>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</si>
  <si>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</si>
  <si>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</si>
  <si>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</si>
  <si>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</si>
  <si>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</si>
  <si>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</si>
  <si>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</si>
  <si>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</si>
  <si>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</si>
  <si>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</si>
  <si>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</si>
  <si>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</si>
  <si>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</si>
  <si>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</si>
  <si>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</si>
  <si>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</si>
  <si>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</si>
  <si>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</si>
  <si>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</si>
  <si>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</si>
  <si>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</si>
  <si>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</si>
  <si>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</si>
  <si>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</si>
  <si>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</si>
  <si>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</si>
  <si>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</si>
  <si>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</si>
  <si>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</si>
  <si>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</si>
  <si>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</si>
  <si>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</si>
  <si>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</si>
  <si>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</si>
  <si>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</si>
  <si>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</si>
  <si>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</si>
  <si>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</si>
  <si>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</si>
  <si>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</si>
  <si>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</si>
  <si>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</si>
  <si>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</si>
  <si>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</si>
  <si>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</si>
  <si>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</si>
  <si>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</si>
  <si>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</si>
  <si>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</si>
  <si>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</si>
  <si>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</si>
  <si>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</si>
  <si>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</si>
  <si>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</si>
  <si>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</si>
  <si>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</si>
  <si>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</si>
  <si>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</si>
  <si>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</si>
  <si>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</si>
  <si>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</si>
  <si>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</si>
  <si>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</si>
  <si>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</si>
  <si>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</si>
  <si>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</si>
  <si>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</si>
  <si>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</si>
  <si>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</si>
  <si>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</si>
  <si>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</si>
  <si>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</si>
  <si>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</si>
  <si>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</si>
  <si>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</si>
  <si>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</si>
  <si>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</si>
  <si>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</si>
  <si>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</si>
  <si>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</si>
  <si>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</si>
  <si>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</si>
  <si>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</si>
  <si>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</si>
  <si>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</si>
  <si>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</si>
  <si>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</si>
  <si>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</si>
  <si>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</si>
  <si>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</si>
  <si>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</si>
  <si>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</si>
  <si>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</si>
  <si>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</si>
  <si>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</si>
  <si>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</si>
  <si>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</si>
  <si>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</si>
  <si>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</si>
  <si>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</si>
  <si>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</si>
  <si>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</si>
  <si>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</si>
  <si>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</si>
  <si>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</si>
  <si>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</si>
  <si>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</si>
  <si>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</si>
  <si>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</si>
  <si>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</si>
  <si>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</si>
  <si>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</si>
  <si>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</si>
  <si>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</si>
  <si>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</si>
  <si>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</si>
  <si>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</si>
  <si>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</si>
  <si>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</si>
  <si>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</si>
  <si>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</si>
  <si>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</si>
  <si>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</si>
  <si>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</si>
  <si>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</si>
  <si>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</si>
  <si>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</si>
  <si>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</si>
  <si>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</si>
  <si>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</si>
  <si>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</si>
  <si>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</si>
  <si>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</si>
  <si>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</si>
  <si>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</si>
  <si>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</si>
  <si>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</si>
  <si>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</si>
  <si>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</si>
  <si>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</si>
  <si>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</si>
  <si>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</si>
  <si>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</si>
  <si>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</si>
  <si>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</si>
  <si>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</si>
  <si>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</si>
  <si>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</si>
  <si>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</si>
  <si>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</si>
  <si>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</si>
  <si>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</si>
  <si>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</si>
  <si>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</si>
  <si>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</si>
  <si>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</si>
  <si>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</si>
  <si>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</si>
  <si>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</si>
  <si>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</si>
  <si>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</si>
  <si>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</si>
  <si>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</si>
  <si>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</si>
  <si>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</si>
  <si>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</si>
  <si>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</si>
  <si>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</si>
  <si>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</si>
  <si>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</si>
  <si>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</si>
  <si>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</si>
  <si>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</si>
  <si>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</si>
  <si>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</si>
  <si>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</si>
  <si>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</si>
  <si>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</si>
  <si>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</si>
  <si>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</si>
  <si>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</si>
  <si>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</si>
  <si>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</si>
  <si>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</si>
  <si>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</si>
  <si>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</si>
  <si>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</si>
  <si>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</si>
  <si>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</si>
  <si>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</si>
  <si>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</si>
  <si>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</si>
  <si>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</si>
  <si>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</si>
  <si>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</si>
  <si>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</si>
  <si>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</si>
  <si>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</si>
  <si>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</si>
  <si>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</si>
  <si>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</si>
  <si>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</si>
  <si>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</si>
  <si>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</si>
  <si>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</si>
  <si>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</si>
  <si>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</si>
  <si>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</si>
  <si>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</si>
  <si>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</si>
  <si>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</si>
  <si>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</si>
  <si>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</si>
  <si>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</si>
  <si>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</si>
  <si>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</si>
  <si>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</si>
  <si>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</si>
  <si>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</si>
  <si>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</si>
  <si>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</si>
  <si>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</si>
  <si>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</si>
  <si>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</si>
  <si>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</si>
  <si>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</si>
  <si>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</si>
  <si>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</si>
  <si>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</si>
  <si>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</si>
  <si>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</si>
  <si>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</si>
  <si>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</si>
  <si>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</si>
  <si>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</si>
  <si>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</si>
  <si>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</si>
  <si>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</si>
  <si>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</si>
  <si>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</si>
  <si>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</si>
  <si>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</si>
  <si>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</si>
  <si>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</si>
  <si>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</si>
  <si>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</si>
  <si>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</si>
  <si>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</si>
  <si>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</si>
  <si>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</si>
  <si>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</si>
  <si>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</si>
  <si>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</si>
  <si>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</si>
  <si>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</si>
  <si>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</si>
  <si>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</si>
  <si>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</si>
  <si>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</si>
  <si>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</si>
  <si>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</si>
  <si>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</si>
  <si>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</si>
  <si>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</si>
  <si>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</si>
  <si>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</si>
  <si>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</si>
  <si>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</si>
  <si>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</si>
  <si>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</si>
  <si>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</si>
  <si>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</si>
  <si>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</si>
  <si>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</si>
  <si>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</si>
  <si>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</si>
  <si>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</si>
  <si>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</si>
  <si>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</si>
  <si>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</si>
  <si>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</si>
  <si>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</si>
  <si>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</si>
  <si>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</si>
  <si>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</si>
  <si>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</si>
  <si>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</si>
  <si>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</si>
  <si>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</si>
  <si>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</si>
  <si>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</si>
  <si>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</si>
  <si>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</si>
  <si>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</si>
  <si>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</si>
  <si>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</si>
  <si>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</si>
  <si>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</si>
  <si>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</si>
  <si>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</si>
  <si>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</si>
  <si>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</si>
  <si>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</si>
  <si>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</si>
  <si>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</si>
  <si>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</si>
  <si>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</si>
  <si>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</si>
  <si>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</si>
  <si>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</si>
  <si>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</si>
  <si>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</si>
  <si>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</si>
  <si>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</si>
  <si>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</si>
  <si>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</si>
  <si>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</si>
  <si>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</si>
  <si>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</si>
  <si>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</si>
  <si>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</si>
  <si>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</si>
  <si>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</si>
  <si>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</si>
  <si>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</si>
  <si>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</si>
  <si>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</si>
  <si>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</si>
  <si>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</si>
  <si>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</si>
  <si>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</si>
  <si>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</si>
  <si>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</si>
  <si>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</si>
  <si>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</si>
  <si>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</si>
  <si>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</si>
  <si>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</si>
  <si>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</si>
  <si>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</si>
  <si>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</si>
  <si>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</si>
  <si>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</si>
  <si>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</si>
  <si>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</si>
  <si>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</si>
  <si>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</si>
  <si>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</si>
  <si>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</si>
  <si>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</si>
  <si>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</si>
  <si>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</si>
  <si>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</si>
  <si>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</si>
  <si>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</si>
  <si>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</si>
  <si>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</si>
  <si>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</si>
  <si>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</si>
  <si>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</si>
  <si>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</si>
  <si>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</si>
  <si>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</si>
  <si>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</si>
  <si>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</si>
  <si>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</si>
  <si>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</si>
  <si>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</si>
  <si>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</si>
  <si>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</si>
  <si>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</si>
  <si>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</si>
  <si>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</si>
  <si>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</si>
  <si>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</si>
  <si>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</si>
  <si>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</si>
  <si>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</si>
  <si>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</si>
  <si>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</si>
  <si>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</si>
  <si>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</si>
  <si>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</si>
  <si>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</si>
  <si>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</si>
  <si>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</si>
  <si>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</si>
  <si>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</si>
  <si>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</si>
  <si>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</si>
  <si>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</si>
  <si>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</si>
  <si>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</si>
  <si>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</si>
  <si>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</si>
  <si>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</si>
  <si>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</si>
  <si>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</si>
  <si>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</si>
  <si>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</si>
  <si>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</si>
  <si>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</si>
  <si>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</si>
  <si>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</si>
  <si>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</si>
  <si>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</si>
  <si>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</si>
  <si>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</si>
  <si>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</si>
  <si>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</si>
  <si>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</si>
  <si>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</si>
  <si>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</si>
  <si>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</si>
  <si>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</si>
  <si>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</si>
  <si>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</si>
  <si>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</si>
  <si>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</si>
  <si>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</si>
  <si>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</si>
  <si>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</si>
  <si>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</si>
  <si>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</si>
  <si>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</si>
  <si>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</si>
  <si>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</si>
  <si>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</si>
  <si>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</si>
  <si>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</si>
  <si>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</si>
  <si>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</si>
  <si>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</si>
  <si>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</si>
  <si>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</si>
  <si>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</si>
  <si>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</si>
  <si>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</si>
  <si>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</si>
  <si>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</si>
  <si>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</si>
  <si>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</si>
  <si>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</si>
  <si>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</si>
  <si>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</si>
  <si>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</si>
  <si>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</si>
  <si>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</si>
  <si>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</si>
  <si>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</si>
  <si>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</si>
  <si>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</si>
  <si>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</si>
  <si>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</si>
  <si>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</si>
  <si>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</si>
  <si>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</si>
  <si>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</si>
  <si>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</si>
  <si>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</si>
  <si>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</si>
  <si>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</si>
  <si>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</si>
  <si>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</si>
  <si>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</si>
  <si>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</si>
  <si>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</si>
  <si>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</si>
  <si>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</si>
  <si>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</si>
  <si>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</si>
  <si>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</si>
  <si>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</si>
  <si>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</si>
  <si>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</si>
  <si>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</si>
  <si>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</si>
  <si>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</si>
  <si>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</si>
  <si>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</si>
  <si>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</si>
  <si>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</si>
  <si>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</si>
  <si>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</si>
  <si>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</si>
  <si>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</si>
  <si>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</si>
  <si>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</si>
  <si>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</si>
  <si>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</si>
  <si>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</si>
  <si>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</si>
  <si>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</si>
  <si>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</si>
  <si>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</si>
  <si>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</si>
  <si>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</si>
  <si>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</si>
  <si>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</si>
  <si>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</si>
  <si>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</si>
  <si>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</si>
  <si>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</si>
  <si>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</si>
  <si>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</si>
  <si>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</si>
  <si>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</si>
  <si>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</si>
  <si>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</si>
  <si>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</si>
  <si>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</si>
  <si>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</si>
  <si>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</si>
  <si>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</si>
  <si>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</si>
  <si>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</si>
  <si>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</si>
  <si>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</si>
  <si>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</si>
  <si>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</si>
  <si>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</si>
  <si>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</si>
  <si>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</si>
  <si>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</si>
  <si>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</si>
  <si>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</si>
  <si>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</si>
  <si>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</si>
  <si>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</si>
  <si>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</si>
  <si>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</si>
  <si>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</si>
  <si>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</si>
  <si>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</si>
  <si>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</si>
  <si>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</si>
  <si>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</si>
  <si>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</si>
  <si>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</si>
  <si>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</si>
  <si>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</si>
  <si>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</si>
  <si>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</si>
  <si>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</si>
  <si>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</si>
  <si>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</si>
  <si>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</si>
  <si>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</si>
  <si>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</si>
  <si>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</si>
  <si>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</si>
  <si>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</si>
  <si>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</si>
  <si>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</si>
  <si>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</si>
  <si>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</si>
  <si>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</si>
  <si>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</si>
  <si>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</si>
  <si>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</si>
  <si>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</si>
  <si>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</si>
  <si>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</si>
  <si>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</si>
  <si>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</si>
  <si>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</si>
  <si>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</si>
  <si>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</si>
  <si>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</si>
  <si>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</si>
  <si>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</si>
  <si>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</si>
  <si>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</si>
  <si>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</si>
  <si>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</si>
  <si>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</si>
  <si>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</si>
  <si>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</si>
  <si>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</si>
  <si>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</si>
  <si>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</si>
  <si>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</si>
  <si>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</si>
  <si>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</si>
  <si>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</si>
  <si>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</si>
  <si>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</si>
  <si>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</si>
  <si>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</si>
  <si>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</si>
  <si>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</si>
  <si>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</si>
  <si>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</si>
  <si>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</si>
  <si>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</si>
  <si>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</si>
  <si>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</si>
  <si>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</si>
  <si>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</si>
  <si>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</si>
  <si>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</si>
  <si>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</si>
  <si>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</si>
  <si>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</si>
  <si>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</si>
  <si>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</si>
  <si>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</si>
  <si>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</si>
  <si>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</si>
  <si>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</si>
  <si>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</si>
  <si>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</si>
  <si>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</si>
  <si>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</si>
  <si>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</si>
  <si>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</si>
  <si>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</si>
  <si>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</si>
  <si>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</si>
  <si>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</si>
  <si>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</si>
  <si>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</si>
  <si>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</si>
  <si>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</si>
  <si>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</si>
  <si>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</si>
  <si>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</si>
  <si>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</si>
  <si>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</si>
  <si>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</si>
  <si>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</si>
  <si>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</si>
  <si>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</si>
  <si>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</si>
  <si>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</si>
  <si>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</si>
  <si>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</si>
  <si>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</si>
  <si>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</si>
  <si>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</si>
  <si>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</si>
  <si>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</si>
  <si>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</si>
  <si>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</si>
  <si>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</si>
  <si>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</si>
  <si>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</si>
  <si>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</si>
  <si>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</si>
  <si>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</si>
  <si>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</si>
  <si>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</si>
  <si>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</si>
  <si>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</si>
  <si>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</si>
  <si>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</si>
  <si>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</si>
  <si>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</si>
  <si>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</si>
  <si>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</si>
  <si>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</si>
  <si>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</si>
  <si>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</si>
  <si>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</si>
  <si>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</si>
  <si>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</si>
  <si>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</si>
  <si>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</si>
  <si>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</si>
  <si>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</si>
  <si>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</si>
  <si>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</si>
  <si>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</si>
  <si>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</si>
  <si>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</si>
  <si>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</si>
  <si>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</si>
  <si>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</si>
  <si>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</si>
  <si>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</si>
  <si>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</si>
  <si>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</si>
  <si>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</si>
  <si>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</si>
  <si>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</si>
  <si>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</si>
  <si>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</si>
  <si>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</si>
  <si>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</si>
  <si>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</si>
  <si>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</si>
  <si>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</si>
  <si>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</si>
  <si>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</si>
  <si>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</si>
  <si>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</si>
  <si>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</si>
  <si>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</si>
  <si>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</si>
  <si>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</si>
  <si>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</si>
  <si>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</si>
  <si>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</si>
  <si>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</si>
  <si>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</si>
  <si>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</si>
  <si>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</si>
  <si>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</si>
  <si>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</si>
  <si>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</si>
  <si>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</si>
  <si>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</si>
  <si>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</si>
  <si>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</si>
  <si>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</si>
  <si>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</si>
  <si>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</si>
  <si>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</si>
  <si>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</si>
  <si>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</si>
  <si>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</si>
  <si>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</si>
  <si>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</si>
  <si>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</si>
  <si>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</si>
  <si>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</si>
  <si>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</si>
  <si>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</si>
  <si>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</si>
  <si>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</si>
  <si>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</si>
  <si>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</si>
  <si>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</si>
  <si>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</si>
  <si>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</si>
  <si>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</si>
  <si>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</si>
  <si>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</si>
  <si>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</si>
  <si>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</si>
  <si>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</si>
  <si>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</si>
  <si>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</si>
  <si>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</si>
  <si>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</si>
  <si>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</si>
  <si>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</si>
  <si>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</si>
  <si>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</si>
  <si>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</si>
  <si>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</si>
  <si>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</si>
  <si>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</si>
  <si>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</si>
  <si>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</si>
  <si>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</si>
  <si>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</si>
  <si>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</si>
  <si>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</si>
  <si>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</si>
  <si>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</si>
  <si>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</si>
  <si>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</si>
  <si>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</si>
  <si>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</si>
  <si>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</si>
  <si>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</si>
  <si>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</si>
  <si>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</si>
  <si>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</si>
  <si>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</si>
  <si>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</si>
  <si>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</si>
  <si>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</si>
  <si>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</si>
  <si>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</si>
  <si>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</si>
  <si>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</si>
  <si>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</si>
  <si>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</si>
  <si>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</si>
  <si>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</si>
  <si>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</si>
  <si>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</si>
  <si>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</si>
  <si>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</si>
  <si>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</si>
  <si>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</si>
  <si>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</si>
  <si>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</si>
  <si>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</si>
  <si>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</si>
  <si>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</si>
  <si>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</si>
  <si>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</si>
  <si>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</si>
  <si>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</si>
  <si>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</si>
  <si>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</si>
  <si>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</si>
  <si>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</si>
  <si>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</si>
  <si>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</si>
  <si>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</si>
  <si>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</si>
  <si>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</si>
  <si>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</si>
  <si>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</si>
  <si>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</si>
  <si>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</si>
  <si>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</si>
  <si>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</si>
  <si>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</si>
  <si>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</si>
  <si>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</si>
  <si>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</si>
  <si>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</si>
  <si>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</si>
  <si>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</si>
  <si>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</si>
  <si>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</si>
  <si>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</si>
  <si>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</si>
  <si>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</si>
  <si>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</si>
  <si>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</si>
  <si>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</si>
  <si>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</si>
  <si>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</si>
  <si>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</si>
  <si>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</si>
  <si>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</si>
  <si>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</si>
  <si>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</si>
  <si>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</si>
  <si>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</si>
  <si>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</si>
  <si>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</si>
  <si>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</si>
  <si>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</si>
  <si>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</si>
  <si>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</si>
  <si>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</si>
  <si>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</si>
  <si>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</si>
  <si>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</si>
  <si>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</si>
  <si>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</si>
  <si>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</si>
  <si>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</si>
  <si>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</si>
  <si>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</si>
  <si>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</si>
  <si>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</si>
  <si>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</si>
  <si>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</si>
  <si>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</si>
  <si>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</si>
  <si>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</si>
  <si>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</si>
  <si>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</si>
  <si>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</si>
  <si>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</si>
  <si>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</si>
  <si>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</si>
  <si>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</si>
  <si>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</si>
  <si>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</si>
  <si>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</si>
  <si>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</si>
  <si>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</si>
  <si>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</si>
  <si>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</si>
  <si>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</si>
  <si>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</si>
  <si>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</si>
  <si>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</si>
  <si>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</si>
  <si>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</si>
  <si>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</si>
  <si>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</si>
  <si>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</si>
  <si>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</si>
  <si>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</si>
  <si>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</si>
  <si>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</si>
  <si>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</si>
  <si>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</si>
  <si>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</si>
  <si>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</si>
  <si>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</si>
  <si>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</si>
  <si>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</si>
  <si>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</si>
  <si>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</si>
  <si>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</si>
  <si>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</si>
  <si>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</si>
  <si>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</si>
  <si>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</si>
  <si>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</si>
  <si>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</si>
  <si>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</si>
  <si>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</si>
  <si>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</si>
  <si>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</si>
  <si>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</si>
  <si>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</si>
  <si>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</si>
  <si>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</si>
  <si>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</si>
  <si>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</si>
  <si>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</si>
  <si>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</si>
  <si>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</si>
  <si>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</si>
  <si>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</si>
  <si>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</si>
  <si>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</si>
  <si>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</si>
  <si>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</si>
  <si>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</si>
  <si>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</si>
  <si>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</si>
  <si>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</si>
  <si>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</si>
  <si>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</si>
  <si>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</si>
  <si>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</si>
  <si>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</si>
  <si>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</si>
  <si>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</si>
  <si>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</si>
  <si>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</si>
  <si>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</si>
  <si>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</si>
  <si>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</si>
  <si>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</si>
  <si>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</si>
  <si>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</si>
  <si>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</si>
  <si>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</si>
  <si>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</si>
  <si>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</si>
  <si>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</si>
  <si>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</si>
  <si>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</si>
  <si>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</si>
  <si>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</si>
  <si>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</si>
  <si>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</si>
  <si>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</si>
  <si>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</si>
  <si>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</si>
  <si>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</si>
  <si>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</si>
  <si>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</si>
  <si>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</si>
  <si>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</si>
  <si>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</si>
  <si>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</si>
  <si>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</si>
  <si>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</si>
  <si>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</si>
  <si>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</si>
  <si>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</si>
  <si>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</si>
  <si>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</si>
  <si>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</si>
  <si>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</si>
  <si>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</si>
  <si>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</si>
  <si>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</si>
  <si>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</si>
  <si>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</si>
  <si>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</si>
  <si>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</si>
  <si>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</si>
  <si>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</si>
  <si>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</si>
  <si>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</si>
  <si>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</si>
  <si>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</si>
  <si>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</si>
  <si>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</si>
  <si>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</si>
  <si>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</si>
  <si>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</si>
  <si>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</si>
  <si>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</si>
  <si>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</si>
  <si>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</si>
  <si>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</si>
  <si>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</si>
  <si>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</si>
  <si>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</si>
  <si>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</si>
  <si>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</si>
  <si>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</si>
  <si>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</si>
  <si>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</si>
  <si>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</si>
  <si>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</si>
  <si>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</si>
  <si>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</si>
  <si>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</si>
  <si>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</si>
  <si>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</si>
  <si>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</si>
  <si>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</si>
  <si>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</si>
  <si>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</si>
  <si>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</si>
  <si>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</si>
  <si>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</si>
  <si>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</si>
  <si>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</si>
  <si>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</si>
  <si>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</si>
  <si>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</si>
  <si>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</si>
  <si>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</si>
  <si>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</si>
  <si>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</si>
  <si>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</si>
  <si>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</si>
  <si>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</si>
  <si>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</si>
  <si>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</si>
  <si>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</si>
  <si>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</si>
  <si>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</si>
  <si>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</si>
  <si>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</si>
  <si>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</si>
  <si>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</si>
  <si>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</si>
  <si>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</si>
  <si>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</si>
  <si>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</si>
  <si>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</si>
  <si>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</si>
  <si>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</si>
  <si>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</si>
  <si>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</si>
  <si>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</si>
  <si>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</si>
  <si>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</si>
  <si>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</si>
  <si>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</si>
  <si>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</si>
  <si>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</si>
  <si>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</si>
  <si>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</si>
  <si>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</si>
  <si>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</si>
  <si>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</si>
  <si>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</si>
  <si>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</si>
  <si>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</si>
  <si>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</si>
  <si>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</si>
  <si>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</si>
  <si>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</si>
  <si>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</si>
  <si>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</si>
  <si>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</si>
  <si>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</si>
  <si>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</si>
  <si>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</si>
  <si>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</si>
  <si>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</si>
  <si>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</si>
  <si>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</si>
  <si>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</si>
  <si>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</si>
  <si>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</si>
  <si>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</si>
  <si>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</si>
  <si>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</si>
  <si>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</si>
  <si>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</si>
  <si>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</si>
  <si>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</si>
  <si>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</si>
  <si>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</si>
  <si>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</si>
  <si>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</si>
  <si>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</si>
  <si>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</si>
  <si>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</si>
  <si>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</si>
  <si>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</si>
  <si>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</si>
  <si>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</si>
  <si>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</si>
  <si>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</si>
  <si>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</si>
  <si>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</si>
  <si>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</si>
  <si>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</si>
  <si>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</si>
  <si>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</si>
  <si>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</si>
  <si>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</si>
  <si>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</si>
  <si>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</si>
  <si>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</si>
  <si>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</si>
  <si>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</si>
  <si>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</si>
  <si>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</si>
  <si>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</si>
  <si>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</si>
  <si>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</si>
  <si>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</si>
  <si>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</si>
  <si>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</si>
  <si>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</si>
  <si>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</si>
  <si>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</si>
  <si>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</si>
  <si>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</si>
  <si>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</si>
  <si>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</si>
  <si>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</si>
  <si>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</si>
  <si>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</si>
  <si>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</si>
  <si>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</si>
  <si>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</si>
  <si>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</si>
  <si>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</si>
  <si>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</si>
  <si>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</si>
  <si>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</si>
  <si>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</si>
  <si>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</si>
  <si>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</si>
  <si>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</si>
  <si>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</si>
  <si>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</si>
  <si>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</si>
  <si>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</si>
  <si>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</si>
  <si>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</si>
  <si>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</si>
  <si>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</si>
  <si>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</si>
  <si>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</si>
  <si>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</si>
  <si>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</si>
  <si>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</si>
  <si>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</si>
  <si>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</si>
  <si>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</si>
  <si>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</si>
  <si>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</si>
  <si>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</si>
  <si>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</si>
  <si>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</si>
  <si>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</si>
  <si>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</si>
  <si>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</si>
  <si>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</si>
  <si>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</si>
  <si>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</si>
  <si>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</si>
  <si>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</si>
  <si>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</si>
  <si>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</si>
  <si>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</si>
  <si>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</si>
  <si>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</si>
  <si>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</si>
  <si>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</si>
  <si>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</si>
  <si>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</si>
  <si>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</si>
  <si>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</si>
  <si>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</si>
  <si>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</si>
  <si>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</si>
  <si>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</si>
  <si>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</si>
  <si>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</si>
  <si>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</si>
  <si>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</si>
  <si>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</si>
  <si>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</si>
  <si>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</si>
  <si>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</si>
  <si>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</si>
  <si>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</si>
  <si>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</si>
  <si>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</si>
  <si>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</si>
  <si>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</si>
  <si>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</si>
  <si>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</si>
  <si>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</si>
  <si>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</si>
  <si>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</si>
  <si>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</si>
  <si>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</si>
  <si>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</si>
  <si>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</si>
  <si>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</si>
  <si>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</si>
  <si>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</si>
  <si>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</si>
  <si>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</si>
  <si>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</si>
  <si>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</si>
  <si>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</si>
  <si>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</si>
  <si>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</si>
  <si>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</si>
  <si>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</si>
  <si>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</si>
  <si>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</si>
  <si>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</si>
  <si>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</si>
  <si>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</si>
  <si>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</si>
  <si>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</si>
  <si>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</si>
  <si>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</si>
  <si>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</si>
  <si>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</si>
  <si>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</si>
  <si>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</si>
  <si>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</si>
  <si>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</si>
  <si>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</si>
  <si>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</si>
  <si>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</si>
  <si>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</si>
  <si>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</si>
  <si>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</si>
  <si>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</si>
  <si>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</si>
  <si>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</si>
  <si>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</si>
  <si>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</si>
  <si>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</si>
  <si>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</si>
  <si>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</si>
  <si>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</si>
  <si>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</si>
  <si>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</si>
  <si>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</si>
  <si>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</si>
  <si>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</si>
  <si>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</si>
  <si>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</si>
  <si>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</si>
  <si>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</si>
  <si>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</si>
  <si>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</si>
  <si>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</si>
  <si>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</si>
  <si>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</si>
  <si>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</si>
  <si>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</si>
  <si>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</si>
  <si>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</si>
  <si>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</si>
  <si>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</si>
  <si>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</si>
  <si>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</si>
  <si>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</si>
  <si>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</si>
  <si>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</si>
  <si>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</si>
  <si>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</si>
  <si>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</si>
  <si>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</si>
  <si>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</si>
  <si>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</si>
  <si>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</si>
  <si>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</si>
  <si>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</si>
  <si>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</si>
  <si>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</si>
  <si>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</si>
  <si>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</si>
  <si>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</si>
  <si>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</si>
  <si>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</si>
  <si>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</si>
  <si>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</si>
  <si>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</si>
  <si>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</si>
  <si>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</si>
  <si>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</si>
  <si>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</si>
  <si>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</si>
  <si>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</si>
  <si>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</si>
  <si>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</si>
  <si>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</si>
  <si>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</si>
  <si>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</si>
  <si>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</si>
  <si>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</si>
  <si>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</si>
  <si>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</si>
  <si>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</si>
  <si>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</si>
  <si>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</si>
  <si>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</si>
  <si>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</si>
  <si>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</si>
  <si>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</si>
  <si>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</si>
  <si>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</si>
  <si>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</si>
  <si>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</si>
  <si>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</si>
  <si>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</si>
  <si>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</si>
  <si>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</si>
  <si>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</si>
  <si>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</si>
  <si>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</si>
  <si>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</si>
  <si>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</si>
  <si>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</si>
  <si>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</si>
  <si>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</si>
  <si>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</si>
  <si>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</si>
  <si>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</si>
  <si>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</si>
  <si>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</si>
  <si>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</si>
  <si>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</si>
  <si>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</si>
  <si>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</si>
  <si>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</si>
  <si>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</si>
  <si>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</si>
  <si>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</si>
  <si>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</si>
  <si>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</si>
  <si>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</si>
  <si>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</si>
  <si>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</si>
  <si>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</si>
  <si>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</si>
  <si>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</si>
  <si>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</si>
  <si>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</si>
  <si>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</si>
  <si>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</si>
  <si>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</si>
  <si>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</si>
  <si>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</si>
  <si>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</si>
  <si>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</si>
  <si>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</si>
  <si>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</si>
  <si>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</si>
  <si>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</si>
  <si>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</si>
  <si>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</si>
  <si>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</si>
  <si>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</si>
  <si>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</si>
  <si>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</si>
  <si>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</si>
  <si>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</si>
  <si>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</si>
  <si>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</si>
  <si>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</si>
  <si>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</si>
  <si>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</si>
  <si>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</si>
  <si>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</si>
  <si>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</si>
  <si>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</si>
  <si>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</si>
  <si>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</si>
  <si>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</si>
  <si>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</si>
  <si>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</si>
  <si>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</si>
  <si>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</si>
  <si>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</si>
  <si>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</si>
  <si>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</si>
  <si>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</si>
  <si>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</si>
  <si>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</si>
  <si>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</si>
  <si>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</si>
  <si>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</si>
  <si>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</si>
  <si>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</si>
  <si>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</si>
  <si>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</si>
  <si>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</si>
  <si>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</si>
  <si>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</si>
  <si>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</si>
  <si>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</si>
  <si>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</si>
  <si>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</si>
  <si>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</si>
  <si>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</si>
  <si>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</si>
  <si>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</si>
  <si>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</si>
  <si>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</si>
  <si>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</si>
  <si>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</si>
  <si>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</si>
  <si>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</si>
  <si>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</si>
  <si>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</si>
  <si>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</si>
  <si>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</si>
  <si>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</si>
  <si>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</si>
  <si>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</si>
  <si>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</si>
  <si>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</si>
  <si>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</si>
  <si>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</si>
  <si>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</si>
  <si>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</si>
  <si>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</si>
  <si>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</si>
  <si>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</si>
  <si>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</si>
  <si>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</si>
  <si>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</si>
  <si>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</si>
  <si>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</si>
  <si>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</si>
  <si>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</si>
  <si>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</si>
  <si>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</si>
  <si>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</si>
  <si>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</si>
  <si>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</si>
  <si>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</si>
  <si>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</si>
  <si>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</si>
  <si>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</si>
  <si>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</si>
  <si>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</si>
  <si>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</si>
  <si>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</si>
  <si>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</si>
  <si>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</si>
  <si>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</si>
  <si>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</si>
  <si>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</si>
  <si>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</si>
  <si>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</si>
  <si>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</si>
  <si>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</si>
  <si>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</si>
  <si>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</si>
  <si>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</si>
  <si>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</si>
  <si>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</si>
  <si>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</si>
  <si>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</si>
  <si>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</si>
  <si>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</si>
  <si>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</si>
  <si>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</si>
  <si>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</si>
  <si>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</si>
  <si>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</si>
  <si>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</si>
  <si>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</si>
  <si>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</si>
  <si>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</si>
  <si>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</si>
  <si>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</si>
  <si>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</si>
  <si>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</si>
  <si>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</si>
  <si>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</si>
  <si>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</si>
  <si>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</si>
  <si>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</si>
  <si>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</si>
  <si>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</si>
  <si>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</si>
  <si>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</si>
  <si>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</si>
  <si>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</si>
  <si>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</si>
  <si>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</si>
  <si>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</si>
  <si>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</si>
  <si>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</si>
  <si>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</si>
  <si>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</si>
  <si>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</si>
  <si>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</si>
  <si>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</si>
  <si>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</si>
  <si>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</si>
  <si>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</si>
  <si>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</si>
  <si>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</si>
  <si>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</si>
  <si>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</si>
  <si>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</si>
  <si>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</si>
  <si>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</si>
  <si>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</si>
  <si>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</si>
  <si>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</si>
  <si>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</si>
  <si>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</si>
  <si>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</si>
  <si>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</si>
  <si>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</si>
  <si>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</si>
  <si>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</si>
  <si>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</si>
  <si>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</si>
  <si>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</si>
  <si>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</si>
  <si>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</si>
  <si>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</si>
  <si>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</si>
  <si>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</si>
  <si>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</si>
  <si>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</si>
  <si>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</si>
  <si>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</si>
  <si>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</si>
  <si>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</si>
  <si>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</si>
  <si>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</si>
  <si>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</si>
  <si>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</si>
  <si>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</si>
  <si>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</si>
  <si>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</si>
  <si>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</si>
  <si>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</si>
  <si>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</si>
  <si>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</si>
  <si>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</si>
  <si>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</si>
  <si>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</si>
  <si>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</si>
  <si>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</si>
  <si>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</si>
  <si>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</si>
  <si>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</si>
  <si>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</si>
  <si>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</si>
  <si>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</si>
  <si>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</si>
  <si>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</si>
  <si>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</si>
  <si>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</si>
  <si>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</si>
  <si>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</si>
  <si>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</si>
  <si>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</si>
  <si>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</si>
  <si>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</si>
  <si>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</si>
  <si>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</si>
  <si>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</si>
  <si>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</si>
  <si>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</si>
  <si>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</si>
  <si>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</si>
  <si>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</si>
  <si>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</si>
  <si>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</si>
  <si>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</si>
  <si>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</si>
  <si>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</si>
  <si>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</si>
  <si>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</si>
  <si>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</si>
  <si>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</si>
  <si>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</si>
  <si>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</si>
  <si>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</si>
  <si>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</si>
  <si>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</si>
  <si>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</si>
  <si>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</si>
  <si>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</si>
  <si>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</si>
  <si>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</si>
  <si>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</si>
  <si>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</si>
  <si>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</si>
  <si>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</si>
  <si>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</si>
  <si>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</si>
  <si>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</si>
  <si>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</si>
  <si>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</si>
  <si>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</si>
  <si>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</si>
  <si>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</si>
  <si>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</si>
  <si>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</si>
  <si>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</si>
  <si>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</si>
  <si>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</si>
  <si>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</si>
  <si>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</si>
  <si>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</si>
  <si>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</si>
  <si>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</si>
  <si>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</si>
  <si>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</si>
  <si>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</si>
  <si>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</si>
  <si>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</si>
  <si>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</si>
  <si>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</si>
  <si>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</si>
  <si>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</si>
  <si>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</si>
  <si>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</si>
  <si>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</si>
  <si>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</si>
  <si>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</si>
  <si>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</si>
  <si>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</si>
  <si>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</si>
  <si>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</si>
  <si>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</si>
  <si>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</si>
  <si>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</si>
  <si>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</si>
  <si>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</si>
  <si>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</si>
  <si>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</si>
  <si>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</si>
  <si>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</si>
  <si>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</si>
  <si>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</si>
  <si>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</si>
  <si>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</si>
  <si>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</si>
  <si>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</si>
  <si>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</si>
  <si>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</si>
  <si>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</si>
  <si>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</si>
  <si>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</si>
  <si>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</si>
  <si>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</si>
  <si>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</si>
  <si>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</si>
  <si>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</si>
  <si>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</si>
  <si>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</si>
  <si>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</si>
  <si>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</si>
  <si>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</si>
  <si>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</si>
  <si>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</si>
  <si>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</si>
  <si>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</si>
  <si>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</si>
  <si>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</si>
  <si>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</si>
  <si>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</si>
  <si>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</si>
  <si>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</si>
  <si>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</si>
  <si>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</si>
  <si>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</si>
  <si>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</si>
  <si>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</si>
  <si>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</si>
  <si>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</si>
  <si>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</si>
  <si>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</si>
  <si>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</si>
  <si>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</si>
  <si>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</si>
  <si>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</si>
  <si>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</si>
  <si>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</si>
  <si>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</si>
  <si>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</si>
  <si>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</si>
  <si>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</si>
  <si>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</si>
  <si>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</si>
  <si>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</si>
  <si>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</si>
  <si>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</si>
  <si>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</si>
  <si>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</si>
  <si>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</si>
  <si>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</si>
  <si>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</si>
  <si>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</si>
  <si>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</si>
  <si>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</si>
  <si>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</si>
  <si>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</si>
  <si>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</si>
  <si>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</si>
  <si>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</si>
  <si>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</si>
  <si>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</si>
  <si>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</si>
  <si>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</si>
  <si>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</si>
  <si>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</si>
  <si>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</si>
  <si>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</si>
  <si>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</si>
  <si>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</si>
  <si>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</si>
  <si>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</si>
  <si>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</si>
  <si>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</si>
  <si>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</si>
  <si>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</si>
  <si>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</si>
  <si>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</si>
  <si>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</si>
  <si>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</si>
  <si>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</si>
  <si>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</si>
  <si>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</si>
  <si>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</si>
  <si>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</si>
  <si>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</si>
  <si>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</si>
  <si>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</si>
  <si>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</si>
  <si>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</si>
  <si>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</si>
  <si>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</si>
  <si>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</si>
  <si>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</si>
  <si>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</si>
  <si>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</si>
  <si>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</si>
  <si>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</si>
  <si>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</si>
  <si>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</si>
  <si>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</si>
  <si>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</si>
  <si>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</si>
  <si>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</si>
  <si>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</si>
  <si>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</si>
  <si>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</si>
  <si>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</si>
  <si>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</si>
  <si>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</si>
  <si>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</si>
  <si>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</si>
  <si>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</si>
  <si>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</si>
  <si>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</si>
  <si>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</si>
  <si>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</si>
  <si>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</si>
  <si>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</si>
  <si>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</si>
  <si>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</si>
  <si>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</si>
  <si>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</si>
  <si>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</si>
  <si>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</si>
  <si>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</si>
  <si>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</si>
  <si>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</si>
  <si>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</si>
  <si>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</si>
  <si>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</si>
  <si>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</si>
  <si>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</si>
  <si>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</si>
  <si>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</si>
  <si>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</si>
  <si>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</si>
  <si>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</si>
  <si>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</si>
  <si>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</si>
  <si>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</si>
  <si>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</si>
  <si>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</si>
  <si>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</si>
  <si>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</si>
  <si>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</si>
  <si>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</si>
  <si>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</si>
  <si>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</si>
  <si>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</si>
  <si>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</si>
  <si>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</si>
  <si>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</si>
  <si>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</si>
  <si>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</si>
  <si>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</si>
  <si>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</si>
  <si>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</si>
  <si>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</si>
  <si>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</si>
  <si>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</si>
  <si>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</si>
  <si>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</si>
  <si>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</si>
  <si>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</si>
  <si>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</si>
  <si>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</si>
  <si>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</si>
  <si>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</si>
  <si>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</si>
  <si>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</si>
  <si>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</si>
  <si>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</si>
  <si>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</si>
  <si>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</si>
  <si>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</si>
  <si>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</si>
  <si>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</si>
  <si>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</si>
  <si>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</si>
  <si>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</si>
  <si>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</si>
  <si>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</si>
  <si>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</si>
  <si>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</si>
  <si>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</si>
  <si>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</si>
  <si>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</si>
  <si>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</si>
  <si>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</si>
  <si>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</si>
  <si>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</si>
  <si>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</si>
  <si>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</si>
  <si>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</si>
  <si>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</si>
  <si>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</si>
  <si>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</si>
  <si>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</si>
  <si>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</si>
  <si>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</si>
  <si>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</si>
  <si>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</si>
  <si>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</si>
  <si>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</si>
  <si>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</si>
  <si>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</si>
  <si>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</si>
  <si>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</si>
  <si>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</si>
  <si>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</si>
  <si>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</si>
  <si>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</si>
  <si>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</si>
  <si>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</si>
  <si>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</si>
  <si>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</si>
  <si>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</si>
  <si>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</si>
  <si>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</si>
  <si>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</si>
  <si>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</si>
  <si>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</si>
  <si>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</si>
  <si>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</si>
  <si>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</si>
  <si>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</si>
  <si>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</si>
  <si>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</si>
  <si>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</si>
  <si>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</si>
  <si>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</si>
  <si>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</si>
  <si>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</si>
  <si>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</si>
  <si>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</si>
  <si>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</si>
  <si>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</si>
  <si>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</si>
  <si>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</si>
  <si>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</si>
  <si>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</si>
  <si>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</si>
  <si>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</si>
  <si>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</si>
  <si>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</si>
  <si>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</si>
  <si>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</si>
  <si>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</si>
  <si>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</si>
  <si>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</si>
  <si>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</si>
  <si>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</si>
  <si>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</si>
  <si>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</si>
  <si>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</si>
  <si>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</si>
  <si>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</si>
  <si>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</si>
  <si>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</si>
  <si>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</si>
  <si>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</si>
  <si>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</si>
  <si>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</si>
  <si>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</si>
  <si>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</si>
  <si>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</si>
  <si>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</si>
  <si>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</si>
  <si>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</si>
  <si>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</si>
  <si>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</si>
  <si>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</si>
  <si>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</si>
  <si>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</si>
  <si>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</si>
  <si>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</si>
  <si>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</si>
  <si>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</si>
  <si>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</si>
  <si>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</si>
  <si>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</si>
  <si>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</si>
  <si>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</si>
  <si>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</si>
  <si>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</si>
  <si>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</si>
  <si>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</si>
  <si>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</si>
  <si>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</si>
  <si>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</si>
  <si>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</si>
  <si>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</si>
  <si>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</si>
  <si>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</si>
  <si>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</si>
  <si>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</si>
  <si>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</si>
  <si>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</si>
  <si>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</si>
  <si>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</si>
  <si>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</si>
  <si>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</si>
  <si>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</si>
  <si>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</si>
  <si>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</si>
  <si>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</si>
  <si>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</si>
  <si>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</si>
  <si>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</si>
  <si>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</si>
  <si>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</si>
  <si>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</si>
  <si>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</si>
  <si>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</si>
  <si>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</si>
  <si>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</si>
  <si>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</si>
  <si>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</si>
  <si>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</si>
  <si>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</si>
  <si>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</si>
  <si>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</si>
  <si>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</si>
  <si>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</si>
  <si>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</si>
  <si>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</si>
  <si>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</si>
  <si>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</si>
  <si>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</si>
  <si>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</si>
  <si>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</si>
  <si>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</si>
  <si>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</si>
  <si>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</si>
  <si>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</si>
  <si>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</si>
  <si>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</si>
  <si>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</si>
  <si>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</si>
  <si>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</si>
  <si>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</si>
  <si>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</si>
  <si>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</si>
  <si>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</si>
  <si>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</si>
  <si>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</si>
  <si>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</si>
  <si>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</si>
  <si>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</si>
  <si>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</si>
  <si>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</si>
  <si>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</si>
  <si>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</si>
  <si>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</si>
  <si>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</si>
  <si>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</si>
  <si>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</si>
  <si>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</si>
  <si>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</si>
  <si>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</si>
  <si>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</si>
  <si>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</si>
  <si>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</si>
  <si>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</si>
  <si>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</si>
  <si>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</si>
  <si>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</si>
  <si>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</si>
  <si>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</si>
  <si>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</si>
  <si>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</si>
  <si>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</si>
  <si>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</si>
  <si>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</si>
  <si>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</si>
  <si>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</si>
  <si>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</si>
  <si>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</si>
  <si>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</si>
  <si>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</si>
  <si>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</si>
  <si>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</si>
  <si>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</si>
  <si>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</si>
  <si>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</si>
  <si>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</si>
  <si>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</si>
  <si>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</si>
  <si>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</si>
  <si>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</si>
  <si>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</si>
  <si>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</si>
  <si>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</si>
  <si>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</si>
  <si>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</si>
  <si>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</si>
  <si>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</si>
  <si>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</si>
  <si>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</si>
  <si>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</si>
  <si>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</si>
  <si>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</si>
  <si>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</si>
  <si>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</si>
  <si>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</si>
  <si>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</si>
  <si>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</si>
  <si>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</si>
  <si>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</si>
  <si>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</si>
  <si>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</si>
  <si>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</si>
  <si>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</si>
  <si>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</si>
  <si>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</si>
  <si>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</si>
  <si>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</si>
  <si>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</si>
  <si>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</si>
  <si>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</si>
  <si>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</si>
  <si>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</si>
  <si>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</si>
  <si>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</si>
  <si>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</si>
  <si>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</si>
  <si>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</si>
  <si>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</si>
  <si>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</si>
  <si>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</si>
  <si>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</si>
  <si>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</si>
  <si>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</si>
  <si>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</si>
  <si>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</si>
  <si>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</si>
  <si>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</si>
  <si>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</si>
  <si>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</si>
  <si>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</si>
  <si>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</si>
  <si>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</si>
  <si>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</si>
  <si>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</si>
  <si>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</si>
  <si>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</si>
  <si>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</si>
  <si>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</si>
  <si>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</si>
  <si>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</si>
  <si>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</si>
  <si>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</si>
  <si>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</si>
  <si>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</si>
  <si>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</si>
  <si>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</si>
  <si>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</si>
  <si>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</si>
  <si>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</si>
  <si>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</si>
  <si>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</si>
  <si>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</si>
  <si>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</si>
  <si>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</si>
  <si>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</si>
  <si>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</si>
  <si>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</si>
  <si>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</si>
  <si>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</si>
  <si>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</si>
  <si>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</si>
  <si>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</si>
  <si>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</si>
  <si>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</si>
  <si>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</si>
  <si>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</si>
  <si>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</si>
  <si>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</si>
  <si>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</si>
  <si>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</si>
  <si>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</si>
  <si>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</si>
  <si>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</si>
  <si>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</si>
  <si>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</si>
  <si>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</si>
  <si>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</si>
  <si>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</si>
  <si>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</si>
  <si>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</si>
  <si>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</si>
  <si>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</si>
  <si>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</si>
  <si>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</si>
  <si>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</si>
  <si>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</si>
  <si>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</si>
  <si>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</si>
  <si>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</si>
  <si>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</si>
  <si>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</si>
  <si>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</si>
  <si>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</si>
  <si>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</si>
  <si>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</si>
  <si>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</si>
  <si>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</si>
  <si>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</si>
  <si>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</si>
  <si>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</si>
  <si>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</si>
  <si>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</si>
  <si>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</si>
  <si>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</si>
  <si>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</si>
  <si>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</si>
  <si>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</si>
  <si>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</si>
  <si>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</si>
  <si>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</si>
  <si>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</si>
  <si>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</si>
  <si>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</si>
  <si>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</si>
  <si>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</si>
  <si>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</si>
  <si>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</si>
  <si>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</si>
  <si>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</si>
  <si>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</si>
  <si>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</si>
  <si>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</si>
  <si>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</si>
  <si>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</si>
  <si>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</si>
  <si>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</si>
  <si>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</si>
  <si>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</si>
  <si>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</si>
  <si>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</si>
  <si>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</si>
  <si>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</si>
  <si>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</si>
  <si>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</si>
  <si>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</si>
  <si>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</si>
  <si>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</si>
  <si>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</si>
  <si>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</si>
  <si>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</si>
  <si>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</si>
  <si>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</si>
  <si>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</si>
  <si>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</si>
  <si>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</si>
  <si>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</si>
  <si>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</si>
  <si>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</si>
  <si>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</si>
  <si>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</si>
  <si>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</si>
  <si>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</si>
  <si>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</si>
  <si>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</si>
  <si>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</si>
  <si>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</si>
  <si>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</si>
  <si>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</si>
  <si>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</si>
  <si>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</si>
  <si>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</si>
  <si>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</si>
  <si>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</si>
  <si>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</si>
  <si>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</si>
  <si>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</si>
  <si>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</si>
  <si>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</si>
  <si>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</si>
  <si>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</si>
  <si>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</si>
  <si>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</si>
  <si>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</si>
  <si>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</si>
  <si>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</si>
  <si>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</si>
  <si>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</si>
  <si>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</si>
  <si>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</si>
  <si>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</si>
  <si>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</si>
  <si>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</si>
  <si>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</si>
  <si>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</si>
  <si>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</si>
  <si>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</si>
  <si>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</si>
  <si>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</si>
  <si>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</si>
  <si>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</si>
  <si>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</si>
  <si>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</si>
  <si>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</si>
  <si>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</si>
  <si>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</si>
  <si>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</si>
  <si>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</si>
  <si>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</si>
  <si>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</si>
  <si>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</si>
  <si>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</si>
  <si>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</si>
  <si>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</si>
  <si>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</si>
  <si>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</si>
  <si>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</si>
  <si>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</si>
  <si>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</si>
  <si>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</si>
  <si>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</si>
  <si>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</si>
  <si>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</si>
  <si>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</si>
  <si>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</si>
  <si>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</si>
  <si>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</si>
  <si>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</si>
  <si>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</si>
  <si>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</si>
  <si>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</si>
  <si>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</si>
  <si>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</si>
  <si>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</si>
  <si>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</si>
  <si>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</si>
  <si>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</si>
  <si>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</si>
  <si>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</si>
  <si>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</si>
  <si>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</si>
  <si>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</si>
  <si>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</si>
  <si>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</si>
  <si>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</si>
  <si>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</si>
  <si>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</si>
  <si>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</si>
  <si>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</si>
  <si>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</si>
  <si>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</si>
  <si>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</si>
  <si>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</si>
  <si>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</si>
  <si>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</si>
  <si>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</si>
  <si>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</si>
  <si>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</si>
  <si>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</si>
  <si>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</si>
  <si>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</si>
  <si>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</si>
  <si>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</si>
  <si>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</si>
  <si>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</si>
  <si>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</si>
  <si>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</si>
  <si>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</si>
  <si>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</si>
  <si>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</si>
  <si>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</si>
  <si>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</si>
  <si>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</si>
  <si>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</si>
  <si>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</si>
  <si>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</si>
  <si>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</si>
  <si>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</si>
  <si>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</si>
  <si>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</si>
  <si>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</si>
  <si>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</si>
  <si>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</si>
  <si>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</si>
  <si>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</si>
  <si>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</si>
  <si>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</si>
  <si>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</si>
  <si>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</si>
  <si>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</si>
  <si>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</si>
  <si>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</si>
  <si>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</si>
  <si>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</si>
  <si>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</si>
  <si>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</si>
  <si>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</si>
  <si>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</si>
  <si>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</si>
  <si>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</si>
  <si>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</si>
  <si>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</si>
  <si>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</si>
  <si>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</si>
  <si>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</si>
  <si>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</si>
  <si>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</si>
  <si>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</si>
  <si>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</si>
  <si>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</si>
  <si>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</si>
  <si>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</si>
  <si>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</si>
  <si>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</si>
  <si>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</si>
  <si>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</si>
  <si>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</si>
  <si>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</si>
  <si>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</si>
  <si>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</si>
  <si>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</si>
  <si>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</si>
  <si>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</si>
  <si>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</si>
  <si>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</si>
  <si>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</si>
  <si>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</si>
  <si>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</si>
  <si>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</si>
  <si>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</si>
  <si>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</si>
  <si>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</si>
  <si>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</si>
  <si>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</si>
  <si>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</si>
  <si>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</si>
  <si>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</si>
  <si>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</si>
  <si>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</si>
  <si>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</si>
  <si>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</si>
  <si>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</si>
  <si>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</si>
  <si>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</si>
  <si>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</si>
  <si>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</si>
  <si>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</si>
  <si>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</si>
  <si>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</si>
  <si>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</si>
  <si>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</si>
  <si>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</si>
  <si>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</si>
  <si>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</si>
  <si>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</si>
  <si>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</si>
  <si>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</si>
  <si>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</si>
  <si>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</si>
  <si>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</si>
  <si>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</si>
  <si>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</si>
  <si>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</si>
  <si>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</si>
  <si>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</si>
  <si>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</si>
  <si>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</si>
  <si>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</si>
  <si>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</si>
  <si>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</si>
  <si>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</si>
  <si>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</si>
  <si>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</si>
  <si>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</si>
  <si>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</si>
  <si>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</si>
  <si>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</si>
  <si>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</si>
  <si>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</si>
  <si>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</si>
  <si>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</si>
  <si>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</si>
  <si>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</si>
  <si>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</si>
  <si>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</si>
  <si>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</si>
  <si>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</si>
  <si>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</si>
  <si>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</si>
  <si>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</si>
  <si>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</si>
  <si>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</si>
  <si>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</si>
  <si>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</si>
  <si>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</si>
  <si>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</si>
  <si>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</si>
  <si>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</si>
  <si>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</si>
  <si>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</si>
  <si>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</si>
  <si>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</si>
  <si>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</si>
  <si>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</si>
  <si>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</si>
  <si>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</si>
  <si>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</si>
  <si>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</si>
  <si>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</si>
  <si>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</si>
  <si>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</si>
  <si>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</si>
  <si>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</si>
  <si>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</si>
  <si>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</si>
  <si>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</si>
  <si>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</si>
  <si>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</si>
  <si>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</si>
  <si>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</si>
  <si>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</si>
  <si>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</si>
  <si>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</si>
  <si>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</si>
  <si>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</si>
  <si>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</si>
  <si>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</si>
  <si>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</si>
  <si>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</si>
  <si>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</si>
  <si>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</si>
  <si>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</si>
  <si>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</si>
  <si>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</si>
  <si>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</si>
  <si>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</si>
  <si>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</si>
  <si>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</si>
  <si>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</si>
  <si>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</si>
  <si>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</si>
  <si>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</si>
  <si>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</si>
  <si>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</si>
  <si>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</si>
  <si>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</si>
  <si>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</si>
  <si>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</si>
  <si>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</si>
  <si>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</si>
  <si>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</si>
  <si>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</si>
  <si>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</si>
  <si>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</si>
  <si>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</si>
  <si>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</si>
  <si>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</si>
  <si>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</si>
  <si>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</si>
  <si>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</si>
  <si>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</si>
  <si>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</si>
  <si>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</si>
  <si>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</si>
  <si>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</si>
  <si>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</si>
  <si>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</si>
  <si>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</si>
  <si>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</si>
  <si>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</si>
  <si>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</si>
  <si>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</si>
  <si>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</si>
  <si>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</si>
  <si>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</si>
  <si>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</si>
  <si>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</si>
  <si>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</si>
  <si>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</si>
  <si>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</si>
  <si>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</si>
  <si>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</si>
  <si>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</si>
  <si>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</si>
  <si>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</si>
  <si>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</si>
  <si>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</si>
  <si>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</si>
  <si>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</si>
  <si>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</si>
  <si>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</si>
  <si>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</si>
  <si>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</si>
  <si>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</si>
  <si>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</si>
  <si>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</si>
  <si>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</si>
  <si>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</si>
  <si>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</si>
  <si>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</si>
  <si>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</si>
  <si>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</si>
  <si>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</si>
  <si>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</si>
  <si>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</si>
  <si>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</si>
  <si>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</si>
  <si>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</si>
  <si>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</si>
  <si>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</si>
  <si>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</si>
  <si>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</si>
  <si>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</si>
  <si>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</si>
  <si>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</si>
  <si>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</si>
  <si>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</si>
  <si>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</si>
  <si>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</si>
  <si>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</si>
  <si>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</si>
  <si>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</si>
  <si>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</si>
  <si>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</si>
  <si>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</si>
  <si>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</si>
  <si>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</si>
  <si>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</si>
  <si>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</si>
  <si>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</si>
  <si>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</si>
  <si>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</si>
  <si>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</si>
  <si>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</si>
  <si>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</si>
  <si>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</si>
  <si>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</si>
  <si>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</si>
  <si>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</si>
  <si>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</si>
  <si>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</si>
  <si>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</si>
  <si>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</si>
  <si>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</si>
  <si>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</si>
  <si>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</si>
  <si>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</si>
  <si>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</si>
  <si>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</si>
  <si>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</si>
  <si>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</si>
  <si>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</si>
  <si>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</si>
  <si>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</si>
  <si>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</si>
  <si>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</si>
  <si>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</si>
  <si>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</si>
  <si>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</si>
  <si>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</si>
  <si>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</si>
  <si>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</si>
  <si>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</si>
  <si>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</si>
  <si>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</si>
  <si>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</si>
  <si>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</si>
  <si>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</si>
  <si>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</si>
  <si>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</si>
  <si>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</si>
  <si>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</si>
  <si>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</si>
  <si>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</si>
  <si>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</si>
  <si>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</si>
  <si>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</si>
  <si>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</si>
  <si>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</si>
  <si>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</si>
  <si>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</si>
  <si>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</si>
  <si>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</si>
  <si>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</si>
  <si>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</si>
  <si>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</si>
  <si>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</si>
  <si>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</si>
  <si>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</si>
  <si>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</si>
  <si>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</si>
  <si>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</si>
  <si>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</si>
  <si>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</si>
  <si>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</si>
  <si>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</si>
  <si>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</si>
  <si>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</si>
  <si>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</si>
  <si>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</si>
  <si>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</si>
  <si>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</si>
  <si>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</si>
  <si>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</si>
  <si>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</si>
  <si>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</si>
  <si>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</si>
  <si>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</si>
  <si>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</si>
  <si>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</si>
  <si>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</si>
  <si>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</si>
  <si>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</si>
  <si>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</si>
  <si>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</si>
  <si>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</si>
  <si>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</si>
  <si>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</si>
  <si>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</si>
  <si>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</si>
  <si>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</si>
  <si>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</si>
  <si>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</si>
  <si>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</si>
  <si>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</si>
  <si>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</si>
  <si>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</si>
  <si>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</si>
  <si>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</si>
  <si>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</si>
  <si>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</si>
  <si>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</si>
  <si>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</si>
  <si>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</si>
  <si>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</si>
  <si>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</si>
  <si>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</si>
  <si>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</si>
  <si>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</si>
  <si>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</si>
  <si>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</si>
  <si>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</si>
  <si>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</si>
  <si>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</si>
  <si>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</si>
  <si>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</si>
  <si>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</si>
  <si>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</si>
  <si>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</si>
  <si>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</si>
  <si>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</si>
  <si>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</si>
  <si>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</si>
  <si>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</si>
  <si>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</si>
  <si>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</si>
  <si>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</si>
  <si>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</si>
  <si>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</si>
  <si>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</si>
  <si>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</si>
  <si>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</si>
  <si>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</si>
  <si>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</si>
  <si>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</si>
  <si>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</si>
  <si>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</si>
  <si>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</si>
  <si>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</si>
  <si>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</si>
  <si>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</si>
  <si>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</si>
  <si>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</si>
  <si>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</si>
  <si>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</si>
  <si>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</si>
  <si>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</si>
  <si>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</si>
  <si>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</si>
  <si>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</si>
  <si>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</si>
  <si>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</si>
  <si>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</si>
  <si>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</si>
  <si>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</si>
  <si>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</si>
  <si>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</si>
  <si>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</si>
  <si>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</si>
  <si>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</si>
  <si>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</si>
  <si>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</si>
  <si>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</si>
  <si>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</si>
  <si>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</si>
  <si>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</si>
  <si>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</si>
  <si>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</si>
  <si>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</si>
  <si>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</si>
  <si>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</si>
  <si>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</si>
  <si>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</si>
  <si>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</si>
  <si>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</si>
  <si>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</si>
  <si>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</si>
  <si>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</si>
  <si>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</si>
  <si>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</si>
  <si>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</si>
  <si>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</si>
  <si>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</si>
  <si>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</si>
  <si>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</si>
  <si>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</si>
  <si>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</si>
  <si>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</si>
  <si>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</si>
  <si>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</si>
  <si>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</si>
  <si>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</si>
  <si>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</si>
  <si>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</si>
  <si>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</si>
  <si>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</si>
  <si>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</si>
  <si>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</si>
  <si>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</si>
  <si>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</si>
  <si>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</si>
  <si>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</si>
  <si>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</si>
  <si>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</si>
  <si>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</si>
  <si>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</si>
  <si>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</si>
  <si>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</si>
  <si>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</si>
  <si>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</si>
  <si>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</si>
  <si>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</si>
  <si>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</si>
  <si>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</si>
  <si>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</si>
  <si>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</si>
  <si>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</si>
  <si>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</si>
  <si>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</si>
  <si>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</si>
  <si>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</si>
  <si>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</si>
  <si>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</si>
  <si>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</si>
  <si>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</si>
  <si>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</si>
  <si>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</si>
  <si>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</si>
  <si>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</si>
  <si>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</si>
  <si>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</si>
  <si>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</si>
  <si>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</si>
  <si>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</si>
  <si>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</si>
  <si>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</si>
  <si>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</si>
  <si>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</si>
  <si>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</si>
  <si>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</si>
  <si>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</si>
  <si>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</si>
  <si>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</si>
  <si>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</si>
  <si>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</si>
  <si>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</si>
  <si>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</si>
  <si>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</si>
  <si>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</si>
  <si>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</si>
  <si>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</si>
  <si>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</si>
  <si>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</si>
  <si>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</si>
  <si>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</si>
  <si>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</si>
  <si>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</si>
  <si>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</si>
  <si>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</si>
  <si>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</si>
  <si>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</si>
  <si>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</si>
  <si>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</si>
  <si>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</si>
  <si>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</si>
  <si>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</si>
  <si>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</si>
  <si>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</si>
  <si>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</si>
  <si>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</si>
  <si>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</si>
  <si>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</si>
  <si>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</si>
  <si>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</si>
  <si>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</si>
  <si>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</si>
  <si>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</si>
  <si>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</si>
  <si>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</si>
  <si>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</si>
  <si>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</si>
  <si>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</si>
  <si>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</si>
  <si>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</si>
  <si>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</si>
  <si>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</si>
  <si>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</si>
  <si>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</si>
  <si>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</si>
  <si>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</si>
  <si>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</si>
  <si>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</si>
  <si>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</si>
  <si>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</si>
  <si>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</si>
  <si>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</si>
  <si>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</si>
  <si>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</si>
  <si>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</si>
  <si>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</si>
  <si>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</si>
  <si>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</si>
  <si>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</si>
  <si>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</si>
  <si>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</si>
  <si>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</si>
  <si>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</si>
  <si>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</si>
  <si>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</si>
  <si>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</si>
  <si>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</si>
  <si>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</si>
  <si>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</si>
  <si>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</si>
  <si>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</si>
  <si>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</si>
  <si>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</si>
  <si>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</si>
  <si>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</si>
  <si>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</si>
  <si>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</si>
  <si>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</si>
  <si>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</si>
  <si>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</si>
  <si>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</si>
  <si>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</si>
  <si>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</si>
  <si>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</si>
  <si>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</si>
  <si>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</si>
  <si>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</si>
  <si>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</si>
  <si>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</si>
  <si>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</si>
  <si>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</si>
  <si>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</si>
  <si>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</si>
  <si>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</si>
  <si>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</si>
  <si>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</si>
  <si>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</si>
  <si>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</si>
  <si>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</si>
  <si>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</si>
  <si>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</si>
  <si>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</si>
  <si>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</si>
  <si>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</si>
  <si>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</si>
  <si>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</si>
  <si>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</si>
  <si>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</si>
  <si>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</si>
  <si>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</si>
  <si>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</si>
  <si>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</si>
  <si>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</si>
  <si>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</si>
  <si>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</si>
  <si>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</si>
  <si>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</si>
  <si>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</si>
  <si>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</si>
  <si>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</si>
  <si>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</si>
  <si>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</si>
  <si>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</si>
  <si>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</si>
  <si>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</si>
  <si>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</si>
  <si>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</si>
  <si>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</si>
  <si>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</si>
  <si>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</si>
  <si>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</si>
  <si>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</si>
  <si>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</si>
  <si>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</si>
  <si>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</si>
  <si>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</si>
  <si>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</si>
  <si>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</si>
  <si>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</si>
  <si>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</si>
  <si>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</si>
  <si>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</si>
  <si>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</si>
  <si>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</si>
  <si>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</si>
  <si>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</si>
  <si>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</si>
  <si>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</si>
  <si>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</si>
  <si>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</si>
  <si>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</si>
  <si>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</si>
  <si>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</si>
  <si>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</si>
  <si>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</si>
  <si>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</si>
  <si>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</si>
  <si>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</si>
  <si>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</si>
  <si>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</si>
  <si>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</si>
  <si>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</si>
  <si>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</si>
  <si>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</si>
  <si>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</si>
  <si>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</si>
  <si>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</si>
  <si>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</si>
  <si>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</si>
  <si>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</si>
  <si>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</si>
  <si>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</si>
  <si>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</si>
  <si>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</si>
  <si>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</si>
  <si>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</si>
  <si>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</si>
  <si>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</si>
  <si>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</si>
  <si>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</si>
  <si>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</si>
  <si>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</si>
  <si>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</si>
  <si>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</si>
  <si>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</si>
  <si>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</si>
  <si>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</si>
  <si>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</si>
  <si>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</si>
  <si>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</si>
  <si>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</si>
  <si>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</si>
  <si>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</si>
  <si>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</si>
  <si>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</si>
  <si>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</si>
  <si>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</si>
  <si>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</si>
  <si>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</si>
  <si>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</si>
  <si>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</si>
  <si>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</si>
  <si>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</si>
  <si>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</si>
  <si>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</si>
  <si>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</si>
  <si>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</si>
  <si>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</si>
  <si>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</si>
  <si>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</si>
  <si>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</si>
  <si>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</si>
  <si>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</si>
  <si>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</si>
  <si>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</si>
  <si>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</si>
  <si>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</si>
  <si>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</si>
  <si>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</si>
  <si>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</si>
  <si>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</si>
  <si>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</si>
  <si>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</si>
  <si>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</si>
  <si>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</si>
  <si>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</si>
  <si>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</si>
  <si>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</si>
  <si>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</si>
  <si>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</si>
  <si>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</si>
  <si>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</si>
  <si>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</si>
  <si>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</si>
  <si>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</si>
  <si>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</si>
  <si>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</si>
  <si>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</si>
  <si>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</si>
  <si>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</si>
  <si>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</si>
  <si>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</si>
  <si>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</si>
  <si>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</si>
  <si>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</si>
  <si>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</si>
  <si>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</si>
  <si>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</si>
  <si>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</si>
  <si>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</si>
  <si>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</si>
  <si>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</si>
  <si>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</si>
  <si>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</si>
  <si>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</si>
  <si>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</si>
  <si>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</si>
  <si>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</si>
  <si>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</si>
  <si>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</si>
  <si>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</si>
  <si>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</si>
  <si>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</si>
  <si>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</si>
  <si>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</si>
  <si>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</si>
  <si>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</si>
  <si>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</si>
  <si>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</si>
  <si>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</si>
  <si>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</si>
  <si>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</si>
  <si>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</si>
  <si>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</si>
  <si>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</si>
  <si>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</si>
  <si>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</si>
  <si>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</si>
  <si>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</si>
  <si>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</si>
  <si>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</si>
  <si>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</si>
  <si>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</si>
  <si>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</si>
  <si>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</si>
  <si>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</si>
  <si>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</si>
  <si>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</si>
  <si>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</si>
  <si>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</si>
  <si>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</si>
  <si>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</si>
  <si>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</si>
  <si>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</si>
  <si>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</si>
  <si>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</si>
  <si>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</si>
  <si>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</si>
  <si>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</si>
  <si>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</si>
  <si>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</si>
  <si>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</si>
  <si>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</si>
  <si>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</si>
  <si>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</si>
  <si>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</si>
  <si>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</si>
  <si>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</si>
  <si>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</si>
  <si>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</si>
  <si>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</si>
  <si>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</si>
  <si>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</si>
  <si>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</si>
  <si>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</si>
  <si>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</si>
  <si>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</si>
  <si>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</si>
  <si>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</si>
  <si>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</si>
  <si>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</si>
  <si>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</si>
  <si>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</si>
  <si>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</si>
  <si>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</si>
  <si>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</si>
  <si>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</si>
  <si>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</si>
  <si>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</si>
  <si>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</si>
  <si>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</si>
  <si>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</si>
  <si>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</si>
  <si>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</si>
  <si>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</si>
  <si>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</si>
  <si>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</si>
  <si>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</si>
  <si>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</si>
  <si>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</si>
  <si>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</si>
  <si>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</si>
  <si>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</si>
  <si>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</si>
  <si>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</si>
  <si>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</si>
  <si>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</si>
  <si>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</si>
  <si>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</si>
  <si>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</si>
  <si>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</si>
  <si>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</si>
  <si>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</si>
  <si>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</si>
  <si>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</si>
  <si>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</si>
  <si>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</si>
  <si>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</si>
  <si>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</si>
  <si>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</si>
  <si>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</si>
  <si>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</si>
  <si>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</si>
  <si>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</si>
  <si>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</si>
  <si>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</si>
  <si>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</si>
  <si>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</si>
  <si>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</si>
  <si>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</si>
  <si>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</si>
  <si>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</si>
  <si>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</si>
  <si>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</si>
  <si>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</si>
  <si>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</si>
  <si>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</si>
  <si>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</si>
  <si>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</si>
  <si>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</si>
  <si>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</si>
  <si>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</si>
  <si>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</si>
  <si>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</si>
  <si>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</si>
  <si>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</si>
  <si>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</si>
  <si>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</si>
  <si>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</si>
  <si>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</si>
  <si>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</si>
  <si>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</si>
  <si>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</si>
  <si>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</si>
  <si>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</si>
  <si>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</si>
  <si>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</si>
  <si>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</si>
  <si>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</si>
  <si>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</si>
  <si>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</si>
  <si>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</si>
  <si>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</si>
  <si>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</si>
  <si>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</si>
  <si>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</si>
  <si>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</si>
  <si>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</si>
  <si>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</si>
  <si>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</si>
  <si>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</si>
  <si>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</si>
  <si>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</si>
  <si>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</si>
  <si>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</si>
  <si>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</si>
  <si>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</si>
  <si>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</si>
  <si>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</si>
  <si>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</si>
  <si>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</si>
  <si>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</si>
  <si>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</si>
  <si>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</si>
  <si>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</si>
  <si>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</si>
  <si>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</si>
  <si>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</si>
  <si>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</si>
  <si>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</si>
  <si>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</si>
  <si>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</si>
  <si>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</si>
  <si>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</si>
  <si>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</si>
  <si>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</si>
  <si>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</si>
  <si>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</si>
  <si>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</si>
  <si>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</si>
  <si>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</si>
  <si>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</si>
  <si>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</si>
  <si>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</si>
  <si>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</si>
  <si>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</si>
  <si>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</si>
  <si>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</si>
  <si>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</si>
  <si>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</si>
  <si>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</si>
  <si>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</si>
  <si>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</si>
  <si>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</si>
  <si>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</si>
  <si>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</si>
  <si>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</si>
  <si>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</si>
  <si>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</si>
  <si>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</si>
  <si>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</si>
  <si>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</si>
  <si>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</si>
  <si>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</si>
  <si>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</si>
  <si>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</si>
  <si>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</si>
  <si>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</si>
  <si>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</si>
  <si>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</si>
  <si>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</si>
  <si>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</si>
  <si>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</si>
  <si>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</si>
  <si>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</si>
  <si>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</si>
  <si>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</si>
  <si>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</si>
  <si>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</si>
  <si>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</si>
  <si>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</si>
  <si>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</si>
  <si>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</si>
  <si>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</si>
  <si>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</si>
  <si>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</si>
  <si>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</si>
  <si>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</si>
  <si>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</si>
  <si>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</si>
  <si>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</si>
  <si>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</si>
  <si>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</si>
  <si>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</si>
  <si>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</si>
  <si>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</si>
  <si>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</si>
  <si>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</si>
  <si>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</si>
  <si>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</si>
  <si>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</si>
  <si>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</si>
  <si>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</si>
  <si>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</si>
  <si>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</si>
  <si>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</si>
  <si>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</si>
  <si>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</si>
  <si>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</si>
  <si>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</si>
  <si>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</si>
  <si>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</si>
  <si>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</si>
  <si>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</si>
  <si>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</si>
  <si>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</si>
  <si>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</si>
  <si>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</si>
  <si>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</si>
  <si>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</si>
  <si>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</si>
  <si>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</si>
  <si>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</si>
  <si>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</si>
  <si>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</si>
  <si>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</si>
  <si>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</si>
  <si>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</si>
  <si>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</si>
  <si>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</si>
  <si>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</si>
  <si>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</si>
  <si>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</si>
  <si>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</si>
  <si>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</si>
  <si>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</si>
  <si>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</si>
  <si>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</si>
  <si>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</si>
  <si>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</si>
  <si>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</si>
  <si>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</si>
  <si>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</si>
  <si>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</si>
  <si>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</si>
  <si>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</si>
  <si>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</si>
  <si>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</si>
  <si>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</si>
  <si>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</si>
  <si>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</si>
  <si>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</si>
  <si>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</si>
  <si>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</si>
  <si>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</si>
  <si>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</si>
  <si>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</si>
  <si>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</si>
  <si>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</si>
  <si>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</si>
  <si>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</si>
  <si>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</si>
  <si>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</si>
  <si>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</si>
  <si>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</si>
  <si>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</si>
  <si>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</si>
  <si>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</si>
  <si>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</si>
  <si>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</si>
  <si>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</si>
  <si>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</si>
  <si>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</si>
  <si>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</si>
  <si>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</si>
  <si>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</si>
  <si>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</si>
  <si>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</si>
  <si>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</si>
  <si>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</si>
  <si>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</si>
  <si>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</si>
  <si>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</si>
  <si>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</si>
  <si>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</si>
  <si>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</si>
  <si>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</si>
  <si>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</si>
  <si>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</si>
  <si>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</si>
  <si>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</si>
  <si>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</si>
  <si>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</si>
  <si>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</si>
  <si>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</si>
  <si>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</si>
  <si>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</si>
  <si>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</si>
  <si>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</si>
  <si>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</si>
  <si>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</si>
  <si>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</si>
  <si>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</si>
  <si>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</si>
  <si>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</si>
  <si>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</si>
  <si>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</si>
  <si>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</si>
  <si>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</si>
  <si>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</si>
  <si>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</si>
  <si>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</si>
  <si>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</si>
  <si>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</si>
  <si>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</si>
  <si>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</si>
  <si>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</si>
  <si>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</si>
  <si>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</si>
  <si>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</si>
  <si>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</si>
  <si>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</si>
  <si>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</si>
  <si>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</si>
  <si>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</si>
  <si>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</si>
  <si>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</si>
  <si>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</si>
  <si>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</si>
  <si>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</si>
  <si>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</si>
  <si>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</si>
  <si>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</si>
  <si>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</si>
  <si>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</si>
  <si>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</si>
  <si>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</si>
  <si>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</si>
  <si>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</si>
  <si>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</si>
  <si>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</si>
  <si>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</si>
  <si>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</si>
  <si>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</si>
  <si>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</si>
  <si>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</si>
  <si>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</si>
  <si>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</si>
  <si>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</si>
  <si>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</si>
  <si>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</si>
  <si>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</si>
  <si>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</si>
  <si>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</si>
  <si>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</si>
  <si>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</si>
  <si>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</si>
  <si>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</si>
  <si>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</si>
  <si>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</si>
  <si>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</si>
  <si>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</si>
  <si>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</si>
  <si>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</si>
  <si>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</si>
  <si>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</si>
  <si>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</si>
  <si>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</si>
  <si>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</si>
  <si>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</si>
  <si>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</si>
  <si>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</si>
  <si>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</si>
  <si>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</si>
  <si>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</si>
  <si>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</si>
  <si>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</si>
  <si>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</si>
  <si>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</si>
  <si>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</si>
  <si>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</si>
  <si>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</si>
  <si>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</si>
  <si>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</si>
  <si>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</si>
  <si>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</si>
  <si>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</si>
  <si>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</si>
  <si>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</si>
  <si>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</si>
  <si>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</si>
  <si>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</si>
  <si>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</si>
  <si>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</si>
  <si>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</si>
  <si>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</si>
  <si>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</si>
  <si>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</si>
  <si>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</si>
  <si>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</si>
  <si>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</si>
  <si>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</si>
  <si>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</si>
  <si>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</si>
  <si>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</si>
  <si>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</si>
  <si>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</si>
  <si>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</si>
  <si>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</si>
  <si>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</si>
  <si>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</si>
  <si>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</si>
  <si>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</si>
  <si>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</si>
  <si>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</si>
  <si>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</si>
  <si>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</si>
  <si>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</si>
  <si>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</si>
  <si>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</si>
  <si>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</si>
  <si>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</si>
  <si>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</si>
  <si>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</si>
  <si>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</si>
  <si>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</si>
  <si>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</si>
  <si>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</si>
  <si>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</si>
  <si>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</si>
  <si>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</si>
  <si>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</si>
  <si>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</si>
  <si>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</si>
  <si>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</si>
  <si>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</si>
  <si>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</si>
  <si>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</si>
  <si>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</si>
  <si>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</si>
  <si>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</si>
  <si>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</si>
  <si>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</si>
  <si>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</si>
  <si>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</si>
  <si>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</si>
  <si>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</si>
  <si>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</si>
  <si>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</si>
  <si>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</si>
  <si>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</si>
  <si>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</si>
  <si>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</si>
  <si>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</si>
  <si>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</si>
  <si>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</si>
  <si>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</si>
  <si>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</si>
  <si>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</si>
  <si>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</si>
  <si>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</si>
  <si>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</si>
  <si>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</si>
  <si>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</si>
  <si>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</si>
  <si>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</si>
  <si>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</si>
  <si>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</si>
  <si>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</si>
  <si>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</si>
  <si>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</si>
  <si>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</si>
  <si>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</si>
  <si>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</si>
  <si>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</si>
  <si>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</si>
  <si>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</si>
  <si>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</si>
  <si>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</si>
  <si>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</si>
  <si>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</si>
  <si>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</si>
  <si>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</si>
  <si>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</si>
  <si>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</si>
  <si>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</si>
  <si>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</si>
  <si>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</si>
  <si>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</si>
  <si>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</si>
  <si>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</si>
  <si>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</si>
  <si>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</si>
  <si>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</si>
  <si>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</si>
  <si>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</si>
  <si>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</si>
  <si>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</si>
  <si>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</si>
  <si>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</si>
  <si>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</si>
  <si>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</si>
  <si>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</si>
  <si>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</si>
  <si>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</si>
  <si>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</si>
  <si>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</si>
  <si>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</si>
  <si>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</si>
  <si>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</si>
  <si>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</si>
  <si>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</si>
  <si>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</si>
  <si>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</si>
  <si>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</si>
  <si>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</si>
  <si>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</si>
  <si>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</si>
  <si>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</si>
  <si>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</si>
  <si>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</si>
  <si>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</si>
  <si>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</si>
  <si>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</si>
  <si>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</si>
  <si>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</si>
  <si>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</si>
  <si>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</si>
  <si>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</si>
  <si>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</si>
  <si>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</si>
  <si>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</si>
  <si>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</si>
  <si>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</si>
  <si>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</si>
  <si>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</si>
  <si>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</si>
  <si>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</si>
  <si>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</si>
  <si>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</si>
  <si>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</si>
  <si>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</si>
  <si>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</si>
  <si>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</si>
  <si>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</si>
  <si>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</si>
  <si>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</si>
  <si>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</si>
  <si>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</si>
  <si>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</si>
  <si>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</si>
  <si>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</si>
  <si>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</si>
  <si>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</si>
  <si>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</si>
  <si>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</si>
  <si>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</si>
  <si>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</si>
  <si>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</si>
  <si>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</si>
  <si>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</si>
  <si>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</si>
  <si>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</si>
  <si>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</si>
  <si>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</si>
  <si>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</si>
  <si>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</si>
  <si>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</si>
  <si>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</si>
  <si>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</si>
  <si>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</si>
  <si>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</si>
  <si>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</si>
  <si>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</si>
  <si>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</si>
  <si>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</si>
  <si>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</si>
  <si>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</si>
  <si>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</si>
  <si>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</si>
  <si>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</si>
  <si>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</si>
  <si>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</si>
  <si>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</si>
  <si>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</si>
  <si>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</si>
  <si>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</si>
  <si>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</si>
  <si>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</si>
  <si>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</si>
  <si>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</si>
  <si>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</si>
  <si>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</si>
  <si>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</si>
  <si>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</si>
  <si>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</si>
  <si>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</si>
  <si>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</si>
  <si>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</si>
  <si>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</si>
  <si>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</si>
  <si>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</si>
  <si>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</si>
  <si>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</si>
  <si>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</si>
  <si>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</si>
  <si>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</si>
  <si>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</si>
  <si>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</si>
  <si>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</si>
  <si>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</si>
  <si>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</si>
  <si>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</si>
  <si>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</si>
  <si>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</si>
  <si>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</si>
  <si>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</si>
  <si>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</si>
  <si>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</si>
  <si>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</si>
  <si>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</si>
  <si>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</si>
  <si>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</si>
  <si>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</si>
  <si>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</si>
  <si>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</si>
  <si>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</si>
  <si>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</si>
  <si>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</si>
  <si>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</si>
  <si>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</si>
  <si>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</si>
  <si>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</si>
  <si>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</si>
  <si>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</si>
  <si>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</si>
  <si>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</si>
  <si>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</si>
  <si>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</si>
  <si>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</si>
  <si>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</si>
  <si>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</si>
  <si>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</si>
  <si>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</si>
  <si>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</si>
  <si>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</si>
  <si>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</si>
  <si>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</si>
  <si>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</si>
  <si>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</si>
  <si>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</si>
  <si>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</si>
  <si>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</si>
  <si>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</si>
  <si>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</si>
  <si>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</si>
  <si>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</si>
  <si>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</si>
  <si>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</si>
  <si>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</si>
  <si>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</si>
  <si>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</si>
  <si>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</si>
  <si>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</si>
  <si>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</si>
  <si>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</si>
  <si>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</si>
  <si>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</si>
  <si>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</si>
  <si>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</si>
  <si>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</si>
  <si>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</si>
  <si>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</si>
  <si>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</si>
  <si>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</si>
  <si>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</si>
  <si>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</si>
  <si>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</si>
  <si>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</si>
  <si>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</si>
  <si>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</si>
  <si>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</si>
  <si>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</si>
  <si>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</si>
  <si>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</si>
  <si>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</si>
  <si>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</si>
  <si>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</si>
  <si>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</si>
  <si>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</si>
  <si>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</si>
  <si>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</si>
  <si>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</si>
  <si>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</si>
  <si>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</si>
  <si>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</si>
  <si>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</si>
  <si>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</si>
  <si>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</si>
  <si>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</si>
  <si>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</si>
  <si>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</si>
  <si>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</si>
  <si>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</si>
  <si>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</si>
  <si>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</si>
  <si>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</si>
  <si>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</si>
  <si>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</si>
  <si>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</si>
  <si>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</si>
  <si>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</si>
  <si>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</si>
  <si>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</si>
  <si>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</si>
  <si>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</si>
  <si>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</si>
  <si>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</si>
  <si>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</si>
  <si>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</si>
  <si>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</si>
  <si>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</si>
  <si>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</si>
  <si>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</si>
  <si>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</si>
  <si>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</si>
  <si>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</si>
  <si>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</si>
  <si>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</si>
  <si>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</si>
  <si>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</si>
  <si>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</si>
  <si>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</si>
  <si>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</si>
  <si>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</si>
  <si>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</si>
  <si>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</si>
  <si>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</si>
  <si>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</si>
  <si>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</si>
  <si>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</si>
  <si>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</si>
  <si>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</si>
  <si>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</si>
  <si>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</si>
  <si>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</si>
  <si>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</si>
  <si>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</si>
  <si>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</si>
  <si>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</si>
  <si>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</si>
  <si>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</si>
  <si>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</si>
  <si>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</si>
  <si>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</si>
  <si>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</si>
  <si>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</si>
  <si>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</si>
  <si>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</si>
  <si>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</si>
  <si>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</si>
  <si>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</si>
  <si>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</si>
  <si>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</si>
  <si>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</si>
  <si>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</si>
  <si>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</si>
  <si>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</si>
  <si>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</si>
  <si>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</si>
  <si>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</si>
  <si>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</si>
  <si>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</si>
  <si>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</si>
  <si>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</si>
  <si>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</si>
  <si>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</si>
  <si>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</si>
  <si>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</si>
  <si>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</si>
  <si>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</si>
  <si>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</si>
  <si>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</si>
  <si>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</si>
  <si>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</si>
  <si>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</si>
  <si>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</si>
  <si>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</si>
  <si>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</si>
  <si>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</si>
  <si>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</si>
  <si>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</si>
  <si>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</si>
  <si>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</si>
  <si>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</si>
  <si>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</si>
  <si>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</si>
  <si>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</si>
  <si>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</si>
  <si>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</si>
  <si>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</si>
  <si>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</si>
  <si>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</si>
  <si>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</si>
  <si>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</si>
  <si>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</si>
  <si>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</si>
  <si>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</si>
  <si>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</si>
  <si>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</si>
  <si>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</si>
  <si>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</si>
  <si>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</si>
  <si>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</si>
  <si>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</si>
  <si>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</si>
  <si>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</si>
  <si>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</si>
  <si>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</si>
  <si>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</si>
  <si>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</si>
  <si>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</si>
  <si>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</si>
  <si>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</si>
  <si>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</si>
  <si>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</si>
  <si>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</si>
  <si>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</si>
  <si>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</si>
  <si>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</si>
  <si>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</si>
  <si>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</si>
  <si>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</si>
  <si>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</si>
  <si>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</si>
  <si>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</si>
  <si>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</si>
  <si>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</si>
  <si>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</si>
  <si>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</si>
  <si>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</si>
  <si>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</si>
  <si>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</si>
  <si>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</si>
  <si>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</si>
  <si>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</si>
  <si>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</si>
  <si>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</si>
  <si>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</si>
  <si>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</si>
  <si>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</si>
  <si>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</si>
  <si>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</si>
  <si>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</si>
  <si>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</si>
  <si>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</si>
  <si>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</si>
  <si>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</si>
  <si>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</si>
  <si>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</si>
  <si>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</si>
  <si>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</si>
  <si>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</si>
  <si>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</si>
  <si>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</si>
  <si>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</si>
  <si>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</si>
  <si>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</si>
  <si>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</si>
  <si>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</si>
  <si>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</si>
  <si>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</si>
  <si>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</si>
  <si>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</si>
  <si>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</si>
  <si>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</si>
  <si>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</si>
  <si>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</si>
  <si>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</si>
  <si>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</si>
  <si>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</si>
  <si>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</si>
  <si>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</si>
  <si>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</si>
  <si>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</si>
  <si>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</si>
  <si>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</si>
  <si>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</si>
  <si>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</si>
  <si>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</si>
  <si>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</si>
  <si>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</si>
  <si>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</si>
  <si>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</si>
  <si>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</si>
  <si>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</si>
  <si>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</si>
  <si>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</si>
  <si>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</si>
  <si>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</si>
  <si>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</si>
  <si>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</si>
  <si>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</si>
  <si>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</si>
  <si>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</si>
  <si>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</si>
  <si>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</si>
  <si>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</si>
  <si>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</si>
  <si>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</si>
  <si>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</si>
  <si>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</si>
  <si>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</si>
  <si>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</si>
  <si>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</si>
  <si>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</si>
  <si>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</si>
  <si>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</si>
  <si>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</si>
  <si>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</si>
  <si>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</si>
  <si>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</si>
  <si>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</si>
  <si>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</si>
  <si>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</si>
  <si>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</si>
  <si>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</si>
  <si>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</si>
  <si>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</si>
  <si>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</si>
  <si>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</si>
  <si>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</si>
  <si>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</si>
  <si>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</si>
  <si>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</si>
  <si>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</si>
  <si>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</si>
  <si>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</si>
  <si>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</si>
  <si>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</si>
  <si>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</si>
  <si>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</si>
  <si>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</si>
  <si>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</si>
  <si>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</si>
  <si>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</si>
  <si>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</si>
  <si>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</si>
  <si>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</si>
  <si>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</si>
  <si>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</si>
  <si>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</si>
  <si>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</si>
  <si>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</si>
  <si>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</si>
  <si>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</si>
  <si>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</si>
  <si>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</si>
  <si>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</si>
  <si>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</si>
  <si>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</si>
  <si>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</si>
  <si>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</si>
  <si>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</si>
  <si>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</si>
  <si>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</si>
  <si>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</si>
  <si>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</si>
  <si>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</si>
  <si>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</si>
  <si>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</si>
  <si>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</si>
  <si>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</si>
  <si>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</si>
  <si>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</si>
  <si>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</si>
  <si>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</si>
  <si>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</si>
  <si>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</si>
  <si>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</si>
  <si>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</si>
  <si>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</si>
  <si>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</si>
  <si>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</si>
  <si>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</si>
  <si>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</si>
  <si>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</si>
  <si>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</si>
  <si>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</si>
  <si>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</si>
  <si>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</si>
  <si>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</si>
  <si>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</si>
  <si>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</si>
  <si>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</si>
  <si>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</si>
  <si>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</si>
  <si>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</si>
  <si>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</si>
  <si>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</si>
  <si>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</si>
  <si>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</si>
  <si>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</si>
  <si>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</si>
  <si>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</si>
  <si>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</si>
  <si>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</si>
  <si>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</si>
  <si>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</si>
  <si>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</si>
  <si>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</si>
  <si>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</si>
  <si>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</si>
  <si>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</si>
  <si>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</si>
  <si>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</si>
  <si>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</si>
  <si>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</si>
  <si>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</si>
  <si>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</si>
  <si>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</si>
  <si>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</si>
  <si>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</si>
  <si>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</si>
  <si>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</si>
  <si>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</si>
  <si>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</si>
  <si>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</si>
  <si>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</si>
  <si>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</si>
  <si>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</si>
  <si>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</si>
  <si>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</si>
  <si>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</si>
  <si>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</si>
  <si>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</si>
  <si>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</si>
  <si>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</si>
  <si>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</si>
  <si>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</si>
  <si>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</si>
  <si>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</si>
  <si>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</si>
  <si>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</si>
  <si>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</si>
  <si>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</si>
  <si>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</si>
  <si>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</si>
  <si>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</si>
  <si>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</si>
  <si>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</si>
  <si>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</si>
  <si>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</si>
  <si>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</si>
  <si>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</si>
  <si>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</si>
  <si>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</si>
  <si>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</si>
  <si>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</si>
  <si>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</si>
  <si>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</si>
  <si>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</si>
  <si>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</si>
  <si>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</si>
  <si>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</si>
  <si>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</si>
  <si>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</si>
  <si>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</si>
  <si>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</si>
  <si>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</si>
  <si>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</si>
  <si>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</si>
  <si>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</si>
  <si>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</si>
  <si>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</si>
  <si>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</si>
  <si>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</si>
  <si>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</si>
  <si>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</si>
  <si>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</si>
  <si>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</si>
  <si>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</si>
  <si>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</si>
  <si>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</si>
  <si>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</si>
  <si>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</si>
  <si>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</si>
  <si>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</si>
  <si>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</si>
  <si>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</si>
  <si>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</si>
  <si>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</si>
  <si>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</si>
  <si>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</si>
  <si>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</si>
  <si>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</si>
  <si>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</si>
  <si>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</si>
  <si>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</si>
  <si>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</si>
  <si>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</si>
  <si>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</si>
  <si>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</si>
  <si>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</si>
  <si>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</si>
  <si>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</si>
  <si>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</si>
  <si>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</si>
  <si>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</si>
  <si>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</si>
  <si>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</si>
  <si>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</si>
  <si>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</si>
  <si>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</si>
  <si>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</si>
  <si>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</si>
  <si>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</si>
  <si>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</si>
  <si>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</si>
  <si>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</si>
  <si>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</si>
  <si>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</si>
  <si>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</si>
  <si>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</si>
  <si>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</si>
  <si>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</si>
  <si>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</si>
  <si>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</si>
  <si>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</si>
  <si>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</si>
  <si>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</si>
  <si>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</si>
  <si>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</si>
  <si>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</si>
  <si>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</si>
  <si>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</si>
  <si>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</si>
  <si>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</si>
  <si>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</si>
  <si>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</si>
  <si>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</si>
  <si>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</si>
  <si>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</si>
  <si>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</si>
  <si>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</si>
  <si>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</si>
  <si>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</si>
  <si>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</si>
  <si>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</si>
  <si>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</si>
  <si>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</si>
  <si>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</si>
  <si>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</si>
  <si>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</si>
  <si>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</si>
  <si>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</si>
  <si>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</si>
  <si>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</si>
  <si>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</si>
  <si>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</si>
  <si>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</si>
  <si>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</si>
  <si>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</si>
  <si>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</si>
  <si>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</si>
  <si>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</si>
  <si>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</si>
  <si>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</si>
  <si>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</si>
  <si>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</si>
  <si>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</si>
  <si>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</si>
  <si>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</si>
  <si>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</si>
  <si>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</si>
  <si>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</si>
  <si>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</si>
  <si>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</si>
  <si>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</si>
  <si>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</si>
  <si>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</si>
  <si>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</si>
  <si>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</si>
  <si>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</si>
  <si>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</si>
  <si>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</si>
  <si>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</si>
  <si>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</si>
  <si>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</si>
  <si>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</si>
  <si>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</si>
  <si>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</si>
  <si>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</si>
  <si>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</si>
  <si>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</si>
  <si>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</si>
  <si>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</si>
  <si>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</si>
  <si>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</si>
  <si>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</si>
  <si>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</si>
  <si>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</si>
  <si>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</si>
  <si>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</si>
  <si>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</si>
  <si>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</si>
  <si>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</si>
  <si>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</si>
  <si>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</si>
  <si>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</si>
  <si>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</si>
  <si>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</si>
  <si>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</si>
  <si>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</si>
  <si>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</si>
  <si>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</si>
  <si>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</si>
  <si>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</si>
  <si>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</si>
  <si>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</si>
  <si>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</si>
  <si>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</si>
  <si>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</si>
  <si>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</si>
  <si>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</si>
  <si>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</si>
  <si>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</si>
  <si>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</si>
  <si>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</si>
  <si>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</si>
  <si>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</si>
  <si>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</si>
  <si>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</si>
  <si>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</si>
  <si>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</si>
  <si>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</si>
  <si>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</si>
  <si>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</si>
  <si>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</si>
  <si>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</si>
  <si>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</si>
  <si>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</si>
  <si>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</si>
  <si>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</si>
  <si>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</si>
  <si>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</si>
  <si>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</si>
  <si>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</si>
  <si>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</si>
  <si>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</si>
  <si>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</si>
  <si>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</si>
  <si>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</si>
  <si>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</si>
  <si>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</si>
  <si>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</si>
  <si>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</si>
  <si>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</si>
  <si>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</si>
  <si>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</si>
  <si>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</si>
  <si>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</si>
  <si>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</si>
  <si>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</si>
  <si>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</si>
  <si>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</si>
  <si>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</si>
  <si>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</si>
  <si>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</si>
  <si>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</si>
  <si>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</si>
  <si>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</si>
  <si>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</si>
  <si>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</si>
  <si>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</si>
  <si>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</si>
  <si>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</si>
  <si>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</si>
  <si>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</si>
  <si>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</si>
  <si>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</si>
  <si>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</si>
  <si>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</si>
  <si>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</si>
  <si>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</si>
  <si>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</si>
  <si>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</si>
  <si>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</si>
  <si>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</si>
  <si>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</si>
  <si>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</si>
  <si>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</si>
  <si>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</si>
  <si>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</si>
  <si>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</si>
  <si>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</si>
  <si>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</si>
  <si>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</si>
  <si>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</si>
  <si>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</si>
  <si>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</si>
  <si>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</si>
  <si>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</si>
  <si>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</si>
  <si>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</si>
  <si>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</si>
  <si>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</si>
  <si>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</si>
  <si>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</si>
  <si>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</si>
  <si>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</si>
  <si>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</si>
  <si>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</si>
  <si>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</si>
  <si>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</si>
  <si>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</si>
  <si>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</si>
  <si>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</si>
  <si>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</si>
  <si>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</si>
  <si>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</si>
  <si>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</si>
  <si>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</si>
  <si>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</si>
  <si>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</si>
  <si>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</si>
  <si>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</si>
  <si>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</si>
  <si>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</si>
  <si>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</si>
  <si>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</si>
  <si>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</si>
  <si>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</si>
  <si>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</si>
  <si>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</si>
  <si>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</si>
  <si>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</si>
  <si>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</si>
  <si>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</si>
  <si>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</si>
  <si>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</si>
  <si>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</si>
  <si>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</si>
  <si>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</si>
  <si>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</si>
  <si>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</si>
  <si>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</si>
  <si>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</si>
  <si>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</si>
  <si>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</si>
  <si>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</si>
  <si>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</si>
  <si>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</si>
  <si>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</si>
  <si>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</si>
  <si>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</si>
  <si>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</si>
  <si>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</si>
  <si>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</si>
  <si>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</si>
  <si>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</si>
  <si>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</si>
  <si>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</si>
  <si>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</si>
  <si>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</si>
  <si>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</si>
  <si>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</si>
  <si>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</si>
  <si>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</si>
  <si>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</si>
  <si>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</si>
  <si>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</si>
  <si>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</si>
  <si>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</si>
  <si>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</si>
  <si>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</si>
  <si>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</si>
  <si>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</si>
  <si>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</si>
  <si>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</si>
  <si>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</si>
  <si>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</si>
  <si>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</si>
  <si>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</si>
  <si>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</si>
  <si>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</si>
  <si>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</si>
  <si>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</si>
  <si>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</si>
  <si>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</si>
  <si>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</si>
  <si>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</si>
  <si>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</si>
  <si>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</si>
  <si>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</si>
  <si>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</si>
  <si>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</si>
  <si>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</si>
  <si>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</si>
  <si>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</si>
  <si>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</si>
  <si>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</si>
  <si>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</si>
  <si>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</si>
  <si>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</si>
  <si>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</si>
  <si>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</si>
  <si>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</si>
  <si>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</si>
  <si>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</si>
  <si>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</si>
  <si>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</si>
  <si>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</si>
  <si>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</si>
  <si>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</si>
  <si>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</si>
  <si>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</si>
  <si>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</si>
  <si>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</si>
  <si>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</si>
  <si>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</si>
  <si>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</si>
  <si>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</si>
  <si>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</si>
  <si>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</si>
  <si>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</si>
  <si>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</si>
  <si>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</si>
  <si>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</si>
  <si>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</si>
  <si>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</si>
  <si>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</si>
  <si>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</si>
  <si>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</si>
  <si>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</si>
  <si>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</si>
  <si>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</si>
  <si>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</si>
  <si>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</si>
  <si>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</si>
  <si>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</si>
  <si>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</si>
  <si>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</si>
  <si>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</si>
  <si>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</si>
  <si>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</si>
  <si>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</si>
  <si>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</si>
  <si>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</si>
  <si>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</si>
  <si>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</si>
  <si>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</si>
  <si>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</si>
  <si>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</si>
  <si>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</si>
  <si>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</si>
  <si>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</si>
  <si>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</si>
  <si>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</si>
  <si>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</si>
  <si>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</si>
  <si>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</si>
  <si>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</si>
  <si>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</si>
  <si>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</si>
  <si>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</si>
  <si>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</si>
  <si>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</si>
  <si>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</si>
  <si>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</si>
  <si>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</si>
  <si>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</si>
  <si>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</si>
  <si>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</si>
  <si>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</si>
  <si>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</si>
  <si>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</si>
  <si>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</si>
  <si>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</si>
  <si>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</si>
  <si>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</si>
  <si>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</si>
  <si>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</si>
  <si>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</si>
  <si>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</si>
  <si>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</si>
  <si>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</si>
  <si>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</si>
  <si>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</si>
  <si>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</si>
  <si>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</si>
  <si>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</si>
  <si>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</si>
  <si>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</si>
  <si>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</si>
  <si>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</si>
  <si>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</si>
  <si>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</si>
  <si>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</si>
  <si>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</si>
  <si>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</si>
  <si>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</si>
  <si>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</si>
  <si>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</si>
  <si>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</si>
  <si>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</si>
  <si>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</si>
  <si>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</si>
  <si>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</si>
  <si>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</si>
  <si>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</si>
  <si>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</si>
  <si>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</si>
  <si>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</si>
  <si>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</si>
  <si>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</si>
  <si>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</si>
  <si>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</si>
  <si>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</si>
  <si>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</si>
  <si>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</si>
  <si>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</si>
  <si>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</si>
  <si>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</si>
  <si>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</si>
  <si>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</si>
  <si>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</si>
  <si>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</si>
  <si>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</si>
  <si>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</si>
  <si>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</si>
  <si>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</si>
  <si>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</si>
  <si>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</si>
  <si>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</si>
  <si>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</si>
  <si>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</si>
  <si>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</si>
  <si>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</si>
  <si>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</si>
  <si>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</si>
  <si>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</si>
  <si>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</si>
  <si>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</si>
  <si>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</si>
  <si>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</si>
  <si>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</si>
  <si>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</si>
  <si>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</si>
  <si>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</si>
  <si>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</si>
  <si>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</si>
  <si>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</si>
  <si>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</si>
  <si>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</si>
  <si>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</si>
  <si>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</si>
  <si>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</si>
  <si>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</si>
  <si>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</si>
  <si>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</si>
  <si>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</si>
  <si>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</si>
  <si>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</si>
  <si>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</si>
  <si>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</si>
  <si>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</si>
  <si>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</si>
  <si>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</si>
  <si>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</si>
  <si>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</si>
  <si>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</si>
  <si>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</si>
  <si>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</si>
  <si>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</si>
  <si>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</si>
  <si>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</si>
  <si>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</si>
  <si>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</si>
  <si>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</si>
  <si>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</si>
  <si>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</si>
  <si>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</si>
  <si>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</si>
  <si>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</si>
  <si>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</si>
  <si>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</si>
  <si>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</si>
  <si>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</si>
  <si>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</si>
  <si>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</si>
  <si>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</si>
  <si>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</si>
  <si>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</si>
  <si>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</si>
  <si>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</si>
  <si>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</si>
  <si>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</si>
  <si>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</si>
  <si>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</si>
  <si>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</si>
  <si>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</si>
  <si>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</si>
  <si>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</si>
  <si>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</si>
  <si>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</si>
  <si>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</si>
  <si>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</si>
  <si>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</si>
  <si>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</si>
  <si>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</si>
  <si>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</si>
  <si>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</si>
  <si>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</si>
  <si>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</si>
  <si>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</si>
  <si>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</si>
  <si>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</si>
  <si>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</si>
  <si>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</si>
  <si>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</si>
  <si>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</si>
  <si>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</si>
  <si>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</si>
  <si>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</si>
  <si>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</si>
  <si>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</si>
  <si>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</si>
  <si>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</si>
  <si>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</si>
  <si>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</si>
  <si>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</si>
  <si>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</si>
  <si>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</si>
  <si>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</si>
  <si>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</si>
  <si>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</si>
  <si>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</si>
  <si>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</si>
  <si>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</si>
  <si>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</si>
  <si>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</si>
  <si>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</si>
  <si>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</si>
  <si>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</si>
  <si>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</si>
  <si>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</si>
  <si>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</si>
  <si>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</si>
  <si>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</si>
  <si>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</si>
  <si>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</si>
  <si>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</si>
  <si>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</si>
  <si>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</si>
  <si>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</si>
  <si>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</si>
  <si>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</si>
  <si>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</si>
  <si>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</si>
  <si>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</si>
  <si>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</si>
  <si>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</si>
  <si>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</si>
  <si>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</si>
  <si>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</si>
  <si>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</si>
  <si>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</si>
  <si>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</si>
  <si>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</si>
  <si>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</si>
  <si>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</si>
  <si>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</si>
  <si>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</si>
  <si>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</si>
  <si>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</si>
  <si>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</si>
  <si>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</si>
  <si>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</si>
  <si>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</si>
  <si>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</si>
  <si>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</si>
  <si>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</si>
  <si>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</si>
  <si>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</si>
  <si>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</si>
  <si>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</si>
  <si>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</si>
  <si>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</si>
  <si>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</si>
  <si>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</si>
  <si>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</si>
  <si>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</si>
  <si>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</si>
  <si>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</si>
  <si>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</si>
  <si>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</si>
  <si>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</si>
  <si>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</si>
  <si>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</si>
  <si>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</si>
  <si>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</si>
  <si>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</si>
  <si>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</si>
  <si>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</si>
  <si>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</si>
  <si>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</si>
  <si>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</si>
  <si>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</si>
  <si>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</si>
  <si>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</si>
  <si>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</si>
  <si>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</si>
  <si>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</si>
  <si>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</si>
  <si>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</si>
  <si>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</si>
  <si>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</si>
  <si>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</si>
  <si>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</si>
  <si>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</si>
  <si>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</si>
  <si>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</si>
  <si>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</si>
  <si>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</si>
  <si>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</si>
  <si>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</si>
  <si>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</si>
  <si>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</si>
  <si>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</si>
  <si>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</si>
  <si>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</si>
  <si>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</si>
  <si>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</si>
  <si>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</si>
  <si>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</si>
  <si>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</si>
  <si>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</si>
  <si>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</si>
  <si>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</si>
  <si>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</si>
  <si>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</si>
  <si>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</si>
  <si>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</si>
  <si>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</si>
  <si>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</si>
  <si>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</si>
  <si>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</si>
  <si>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</si>
  <si>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</si>
  <si>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</si>
  <si>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</si>
  <si>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</si>
  <si>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</si>
  <si>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</si>
  <si>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</si>
  <si>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</si>
  <si>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</si>
  <si>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</si>
  <si>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</si>
  <si>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</si>
  <si>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</si>
  <si>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</si>
  <si>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</si>
  <si>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</si>
  <si>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</si>
  <si>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</si>
  <si>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</si>
  <si>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</si>
  <si>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</si>
  <si>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</si>
  <si>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</si>
  <si>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</si>
  <si>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</si>
  <si>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</si>
  <si>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</si>
  <si>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</si>
  <si>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</si>
  <si>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</si>
  <si>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</si>
  <si>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</si>
  <si>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</si>
  <si>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</si>
  <si>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</si>
  <si>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</si>
  <si>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</si>
  <si>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</si>
  <si>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</si>
  <si>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</si>
  <si>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</si>
  <si>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</si>
  <si>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</si>
  <si>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</si>
  <si>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</si>
  <si>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</si>
  <si>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</si>
  <si>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</si>
  <si>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</si>
  <si>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</si>
  <si>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</si>
  <si>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</si>
  <si>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</si>
  <si>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</si>
  <si>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</si>
  <si>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</si>
  <si>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</si>
  <si>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</si>
  <si>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</si>
  <si>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</si>
  <si>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</si>
  <si>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</si>
  <si>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</si>
  <si>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</si>
  <si>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</si>
  <si>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</si>
  <si>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</si>
  <si>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</si>
  <si>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</si>
  <si>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</si>
  <si>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</si>
  <si>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</si>
  <si>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</si>
  <si>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</si>
  <si>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</si>
  <si>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</si>
  <si>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</si>
  <si>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</si>
  <si>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</si>
  <si>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</si>
  <si>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</si>
  <si>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</si>
  <si>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</si>
  <si>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</si>
  <si>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</si>
  <si>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</si>
  <si>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</si>
  <si>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</si>
  <si>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</si>
  <si>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</si>
  <si>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</si>
  <si>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</si>
  <si>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</si>
  <si>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</si>
  <si>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</si>
  <si>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</si>
  <si>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</si>
  <si>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</si>
  <si>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</si>
  <si>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</si>
  <si>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</si>
  <si>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</si>
  <si>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</si>
  <si>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</si>
  <si>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</si>
  <si>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</si>
  <si>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</si>
  <si>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</si>
  <si>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</si>
  <si>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</si>
  <si>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</si>
  <si>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</si>
  <si>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</si>
  <si>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</si>
  <si>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</si>
  <si>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</si>
  <si>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</si>
  <si>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</si>
  <si>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</si>
  <si>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</si>
  <si>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</si>
  <si>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</si>
  <si>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</si>
  <si>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</si>
  <si>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</si>
  <si>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</si>
  <si>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</si>
  <si>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</si>
  <si>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</si>
  <si>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</si>
  <si>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</si>
  <si>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</si>
  <si>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</si>
  <si>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</si>
  <si>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</si>
  <si>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</si>
  <si>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</si>
  <si>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</si>
  <si>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</si>
  <si>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</si>
  <si>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</si>
  <si>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</si>
  <si>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</si>
  <si>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</si>
  <si>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</si>
  <si>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</si>
  <si>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</si>
  <si>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</si>
  <si>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</si>
  <si>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</si>
  <si>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</si>
  <si>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</si>
  <si>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</si>
  <si>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</si>
  <si>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</si>
  <si>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</si>
  <si>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</si>
  <si>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</si>
  <si>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</si>
  <si>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</si>
  <si>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</si>
  <si>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</si>
  <si>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</si>
  <si>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</si>
  <si>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</si>
  <si>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</si>
  <si>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</si>
  <si>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</si>
  <si>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</si>
  <si>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</si>
  <si>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</si>
  <si>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</si>
  <si>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</si>
  <si>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</si>
  <si>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</si>
  <si>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</si>
  <si>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</si>
  <si>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</si>
  <si>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</si>
  <si>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</si>
  <si>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</si>
  <si>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</si>
  <si>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</si>
  <si>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</si>
  <si>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</si>
  <si>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</si>
  <si>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</si>
  <si>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</si>
  <si>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</si>
  <si>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</si>
  <si>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</si>
  <si>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</si>
  <si>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</si>
  <si>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</si>
  <si>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</si>
  <si>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</si>
  <si>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</si>
  <si>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</si>
  <si>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</si>
  <si>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</si>
  <si>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</si>
  <si>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</si>
  <si>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</si>
  <si>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</si>
  <si>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</si>
  <si>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</si>
  <si>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</si>
  <si>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</si>
  <si>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</si>
  <si>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</si>
  <si>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</si>
  <si>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</si>
  <si>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</si>
  <si>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</si>
  <si>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</si>
  <si>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</si>
  <si>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</si>
  <si>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</si>
  <si>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</si>
  <si>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</si>
  <si>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</si>
  <si>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</si>
  <si>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</si>
  <si>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</si>
  <si>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</si>
  <si>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</si>
  <si>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</si>
  <si>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</si>
  <si>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</si>
  <si>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</si>
  <si>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</si>
  <si>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</si>
  <si>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</si>
  <si>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</si>
  <si>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</si>
  <si>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</si>
  <si>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</si>
  <si>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</si>
  <si>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</si>
  <si>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</si>
  <si>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</si>
  <si>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</si>
  <si>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</si>
  <si>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</si>
  <si>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</si>
  <si>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</si>
  <si>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</si>
  <si>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</si>
  <si>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</si>
  <si>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</si>
  <si>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</si>
  <si>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</si>
  <si>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</si>
  <si>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</si>
  <si>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</si>
  <si>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</si>
  <si>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</si>
  <si>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</si>
  <si>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</si>
  <si>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</si>
  <si>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</si>
  <si>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</si>
  <si>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</si>
  <si>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</si>
  <si>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</si>
  <si>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</si>
  <si>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</si>
  <si>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</si>
  <si>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</si>
  <si>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</si>
  <si>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</si>
  <si>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</si>
  <si>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</si>
  <si>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</si>
  <si>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</si>
  <si>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</si>
  <si>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</si>
  <si>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</si>
  <si>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</si>
  <si>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</si>
  <si>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</si>
  <si>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</si>
  <si>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</si>
  <si>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</si>
  <si>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</si>
  <si>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</si>
  <si>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</si>
  <si>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</si>
  <si>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</si>
  <si>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</si>
  <si>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</si>
  <si>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</si>
  <si>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</si>
  <si>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</si>
  <si>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</si>
  <si>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</si>
  <si>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</si>
  <si>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</si>
  <si>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</si>
  <si>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</si>
  <si>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</si>
  <si>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</si>
  <si>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</si>
  <si>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</si>
  <si>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</si>
  <si>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</si>
  <si>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</si>
  <si>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</si>
  <si>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</si>
  <si>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</si>
  <si>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</si>
  <si>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</si>
  <si>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</si>
  <si>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</si>
  <si>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</si>
  <si>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</si>
  <si>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</si>
  <si>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</si>
  <si>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</si>
  <si>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</si>
  <si>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</si>
  <si>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</si>
  <si>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</si>
  <si>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</si>
  <si>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</si>
  <si>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</si>
  <si>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</si>
  <si>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</si>
  <si>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</si>
  <si>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</si>
  <si>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</si>
  <si>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</si>
  <si>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</si>
  <si>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</si>
  <si>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</si>
  <si>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</si>
  <si>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</si>
  <si>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</si>
  <si>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</si>
  <si>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</si>
  <si>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</si>
  <si>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</si>
  <si>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</si>
  <si>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</si>
  <si>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</si>
  <si>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</si>
  <si>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</si>
  <si>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</si>
  <si>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</si>
  <si>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</si>
  <si>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</si>
  <si>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</si>
  <si>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</si>
  <si>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</si>
  <si>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</si>
  <si>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</si>
  <si>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</si>
  <si>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</si>
  <si>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</si>
  <si>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</si>
  <si>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</si>
  <si>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</si>
  <si>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</si>
  <si>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</si>
  <si>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</si>
  <si>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</si>
  <si>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</si>
  <si>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</si>
  <si>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</si>
  <si>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</si>
  <si>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</si>
  <si>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</si>
  <si>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</si>
  <si>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</si>
  <si>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</si>
  <si>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</si>
  <si>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</si>
  <si>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</si>
  <si>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</si>
  <si>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</si>
  <si>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</si>
  <si>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</si>
  <si>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</si>
  <si>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</si>
  <si>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</si>
  <si>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</si>
  <si>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</si>
  <si>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</si>
  <si>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</si>
  <si>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</si>
  <si>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</si>
  <si>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</si>
  <si>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</si>
  <si>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</si>
  <si>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</si>
  <si>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</si>
  <si>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</si>
  <si>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</si>
  <si>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</si>
  <si>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</si>
  <si>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</si>
  <si>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</si>
  <si>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</si>
  <si>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</si>
  <si>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</si>
  <si>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</si>
  <si>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</si>
  <si>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</si>
  <si>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</si>
  <si>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</si>
  <si>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</si>
  <si>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</si>
  <si>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</si>
  <si>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</si>
  <si>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</si>
  <si>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</si>
  <si>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</si>
  <si>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</si>
  <si>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</si>
  <si>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</si>
  <si>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</si>
  <si>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</si>
  <si>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</si>
  <si>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</si>
  <si>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</si>
  <si>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</si>
  <si>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</si>
  <si>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</si>
  <si>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</si>
  <si>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</si>
  <si>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</si>
  <si>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</si>
  <si>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</si>
  <si>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</si>
  <si>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</si>
  <si>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</si>
  <si>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</si>
  <si>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</si>
  <si>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</si>
  <si>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</si>
  <si>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</si>
  <si>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</si>
  <si>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</si>
  <si>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</si>
  <si>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</si>
  <si>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</si>
  <si>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</si>
  <si>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</si>
  <si>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</si>
  <si>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</si>
  <si>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</si>
  <si>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</si>
  <si>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</si>
  <si>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</si>
  <si>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</si>
  <si>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</si>
  <si>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</si>
  <si>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</si>
  <si>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</si>
  <si>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</si>
  <si>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</si>
  <si>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</si>
  <si>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</si>
  <si>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</si>
  <si>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</si>
  <si>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</si>
  <si>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</si>
  <si>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</si>
  <si>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</si>
  <si>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</si>
  <si>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</si>
  <si>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</si>
  <si>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</si>
  <si>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</si>
  <si>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</si>
  <si>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</si>
  <si>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</si>
  <si>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</si>
  <si>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</si>
  <si>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</si>
  <si>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</si>
  <si>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</si>
  <si>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</si>
  <si>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</si>
  <si>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</si>
  <si>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</si>
  <si>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</si>
  <si>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</si>
  <si>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</si>
  <si>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</si>
  <si>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</si>
  <si>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</si>
  <si>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</si>
  <si>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</si>
  <si>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</si>
  <si>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</si>
  <si>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</si>
  <si>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</si>
  <si>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</si>
  <si>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</si>
  <si>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</si>
  <si>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</si>
  <si>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</si>
  <si>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</si>
  <si>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</si>
  <si>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</si>
  <si>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</si>
  <si>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</si>
  <si>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</si>
  <si>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</si>
  <si>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</si>
  <si>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</si>
  <si>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</si>
  <si>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</si>
  <si>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</si>
  <si>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</si>
  <si>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</si>
  <si>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</si>
  <si>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</si>
  <si>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</si>
  <si>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</si>
  <si>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</si>
  <si>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</si>
  <si>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</si>
  <si>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</si>
  <si>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</si>
  <si>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</si>
  <si>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</si>
  <si>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</si>
  <si>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</si>
  <si>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</si>
  <si>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</si>
  <si>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</si>
  <si>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</si>
  <si>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</si>
  <si>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</si>
  <si>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</si>
  <si>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</si>
  <si>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</si>
  <si>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</si>
  <si>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</si>
  <si>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</si>
  <si>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</si>
  <si>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</si>
  <si>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</si>
  <si>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</si>
  <si>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</si>
  <si>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</si>
  <si>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</si>
  <si>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</si>
  <si>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</si>
  <si>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</si>
  <si>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</si>
  <si>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</si>
  <si>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</si>
  <si>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</si>
  <si>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</si>
  <si>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</si>
  <si>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</si>
  <si>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</si>
  <si>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</si>
  <si>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</si>
  <si>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</si>
  <si>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</si>
  <si>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</si>
  <si>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</si>
  <si>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</si>
  <si>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</si>
  <si>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</si>
  <si>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</si>
  <si>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</si>
  <si>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</si>
  <si>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</si>
  <si>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</si>
  <si>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</si>
  <si>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</si>
  <si>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</si>
  <si>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</si>
  <si>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</si>
  <si>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</si>
  <si>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</si>
  <si>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</si>
  <si>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</si>
  <si>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</si>
  <si>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</si>
  <si>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</si>
  <si>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</si>
  <si>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</si>
  <si>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</si>
  <si>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</si>
  <si>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</si>
  <si>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</si>
  <si>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</si>
  <si>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</si>
  <si>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</si>
  <si>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</si>
  <si>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</si>
  <si>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</si>
  <si>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</si>
  <si>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</si>
  <si>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</si>
  <si>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</si>
  <si>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</si>
  <si>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</si>
  <si>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</si>
  <si>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</si>
  <si>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</si>
  <si>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</si>
  <si>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</si>
  <si>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</si>
  <si>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</si>
  <si>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</si>
  <si>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</si>
  <si>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</si>
  <si>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</si>
  <si>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</si>
  <si>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</si>
  <si>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</si>
  <si>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</si>
  <si>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</si>
  <si>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</si>
  <si>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</si>
  <si>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</si>
  <si>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</si>
  <si>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</si>
  <si>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</si>
  <si>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</si>
  <si>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</si>
  <si>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</si>
  <si>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</si>
  <si>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</si>
  <si>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</si>
  <si>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</si>
  <si>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</si>
  <si>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</si>
  <si>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</si>
  <si>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</si>
  <si>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</si>
  <si>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</si>
  <si>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</si>
  <si>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</si>
  <si>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</si>
  <si>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</si>
  <si>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</si>
  <si>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</si>
  <si>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</si>
  <si>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</si>
  <si>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</si>
  <si>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</si>
  <si>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</si>
  <si>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</si>
  <si>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</si>
  <si>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</si>
  <si>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</si>
  <si>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</si>
  <si>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</si>
  <si>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</si>
  <si>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</si>
  <si>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</si>
  <si>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</si>
  <si>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</si>
  <si>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</si>
  <si>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</si>
  <si>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</si>
  <si>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</si>
  <si>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</si>
  <si>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</si>
  <si>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</si>
  <si>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</si>
  <si>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</si>
  <si>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</si>
  <si>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</si>
  <si>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</si>
  <si>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</si>
  <si>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</si>
  <si>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</si>
  <si>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</si>
  <si>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</si>
  <si>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</si>
  <si>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</si>
  <si>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</si>
  <si>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</si>
  <si>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</si>
  <si>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</si>
  <si>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</si>
  <si>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</si>
  <si>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</si>
  <si>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</si>
  <si>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</si>
  <si>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</si>
  <si>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</si>
  <si>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</si>
  <si>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</si>
  <si>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</si>
  <si>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</si>
  <si>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</si>
  <si>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</si>
  <si>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</si>
  <si>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</si>
  <si>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</si>
  <si>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</si>
  <si>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</si>
  <si>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</si>
  <si>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</si>
  <si>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</si>
  <si>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</si>
  <si>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</si>
  <si>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</si>
  <si>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</si>
  <si>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</si>
  <si>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</si>
  <si>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</si>
  <si>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</si>
  <si>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</si>
  <si>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</si>
  <si>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</si>
  <si>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</si>
  <si>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</si>
  <si>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</si>
  <si>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</si>
  <si>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</si>
  <si>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</si>
  <si>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</si>
  <si>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</si>
  <si>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</si>
  <si>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</si>
  <si>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</si>
  <si>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</si>
  <si>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</si>
  <si>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</si>
  <si>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</si>
  <si>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</si>
  <si>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</si>
  <si>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</si>
  <si>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</si>
  <si>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</si>
  <si>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</si>
  <si>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</si>
  <si>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</si>
  <si>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</si>
  <si>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</si>
  <si>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</si>
  <si>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</si>
  <si>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</si>
  <si>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</si>
  <si>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</si>
  <si>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</si>
  <si>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</si>
  <si>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</si>
  <si>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</si>
  <si>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</si>
  <si>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</si>
  <si>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</si>
  <si>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</si>
  <si>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</si>
  <si>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</si>
  <si>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</si>
  <si>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</si>
  <si>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</si>
  <si>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</si>
  <si>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</si>
  <si>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</si>
  <si>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</si>
  <si>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</si>
  <si>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</si>
  <si>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</si>
  <si>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</si>
  <si>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</si>
  <si>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</si>
  <si>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</si>
  <si>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</si>
  <si>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</si>
  <si>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</si>
  <si>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</si>
  <si>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</si>
  <si>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</si>
  <si>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</si>
  <si>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</si>
  <si>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</si>
  <si>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</si>
  <si>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</si>
  <si>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</si>
  <si>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</si>
  <si>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</si>
  <si>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</si>
  <si>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</si>
  <si>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</si>
  <si>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</si>
  <si>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</si>
  <si>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</si>
  <si>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</si>
  <si>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</si>
  <si>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</si>
  <si>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</si>
  <si>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</si>
  <si>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</si>
  <si>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</si>
  <si>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</si>
  <si>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</si>
  <si>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</si>
  <si>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</si>
  <si>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</si>
  <si>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</si>
  <si>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</si>
  <si>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</si>
  <si>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</si>
  <si>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</si>
  <si>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</si>
  <si>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</si>
  <si>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</si>
  <si>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</si>
  <si>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</si>
  <si>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</si>
  <si>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</si>
  <si>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</si>
  <si>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</si>
  <si>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</si>
  <si>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</si>
  <si>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</si>
  <si>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</si>
  <si>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</si>
  <si>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</si>
  <si>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</si>
  <si>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</si>
  <si>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</si>
  <si>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</si>
  <si>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</si>
  <si>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</si>
  <si>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</si>
  <si>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</si>
  <si>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</si>
  <si>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</si>
  <si>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</si>
  <si>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</si>
  <si>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</si>
  <si>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</si>
  <si>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</si>
  <si>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</si>
  <si>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</si>
  <si>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</si>
  <si>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</si>
  <si>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</si>
  <si>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</si>
  <si>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</si>
  <si>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</si>
  <si>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</si>
  <si>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</si>
  <si>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</si>
  <si>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</si>
  <si>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</si>
  <si>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</si>
  <si>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</si>
  <si>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</si>
  <si>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</si>
  <si>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</si>
  <si>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</si>
  <si>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</si>
  <si>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</si>
  <si>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</si>
  <si>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</si>
  <si>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</si>
  <si>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</si>
  <si>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</si>
  <si>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</si>
  <si>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</si>
  <si>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</si>
  <si>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</si>
  <si>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</si>
  <si>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</si>
  <si>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</si>
  <si>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</si>
  <si>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</si>
  <si>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</si>
  <si>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</si>
  <si>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</si>
  <si>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</si>
  <si>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</si>
  <si>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</si>
  <si>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</si>
  <si>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</si>
  <si>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</si>
  <si>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</si>
  <si>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</si>
  <si>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</si>
  <si>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</si>
  <si>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</si>
  <si>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</si>
  <si>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</si>
  <si>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</si>
  <si>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</si>
  <si>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</si>
  <si>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</si>
  <si>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</si>
  <si>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</si>
  <si>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</si>
  <si>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</si>
  <si>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</si>
  <si>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</si>
  <si>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</si>
  <si>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</si>
  <si>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</si>
  <si>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</si>
  <si>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</si>
  <si>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</si>
  <si>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</si>
  <si>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</si>
  <si>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</si>
  <si>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</si>
  <si>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</si>
  <si>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</si>
  <si>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</si>
  <si>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</si>
  <si>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</si>
  <si>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</si>
  <si>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</si>
  <si>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</si>
  <si>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</si>
  <si>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</si>
  <si>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</si>
  <si>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</si>
  <si>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</si>
  <si>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</si>
  <si>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</si>
  <si>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</si>
  <si>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</si>
  <si>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</si>
  <si>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</si>
  <si>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</si>
  <si>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</si>
  <si>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</si>
  <si>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</si>
  <si>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</si>
  <si>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</si>
  <si>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</si>
  <si>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</si>
  <si>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</si>
  <si>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</si>
  <si>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</si>
  <si>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</si>
  <si>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</si>
  <si>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</si>
  <si>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</si>
  <si>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</si>
  <si>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</si>
  <si>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</si>
  <si>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</si>
  <si>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</si>
  <si>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</si>
  <si>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</si>
  <si>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</si>
  <si>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</si>
  <si>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</si>
  <si>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</si>
  <si>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</si>
  <si>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</si>
  <si>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</si>
  <si>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</si>
  <si>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</si>
  <si>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</si>
  <si>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</si>
  <si>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</si>
  <si>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</si>
  <si>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</si>
  <si>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</si>
  <si>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</si>
  <si>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</si>
  <si>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</si>
  <si>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</si>
  <si>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</si>
  <si>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</si>
  <si>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</si>
  <si>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</si>
  <si>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</si>
  <si>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</si>
  <si>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</si>
  <si>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</si>
  <si>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</si>
  <si>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</si>
  <si>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</si>
  <si>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</si>
  <si>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</si>
  <si>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</si>
  <si>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</si>
  <si>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</si>
  <si>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</si>
  <si>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</si>
  <si>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</si>
  <si>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</si>
  <si>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</si>
  <si>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</si>
  <si>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</si>
  <si>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</si>
  <si>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</si>
  <si>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</si>
  <si>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</si>
  <si>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</si>
  <si>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</si>
  <si>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</si>
  <si>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</si>
  <si>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</si>
  <si>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</si>
  <si>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</si>
  <si>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</si>
  <si>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</si>
  <si>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</si>
  <si>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</si>
  <si>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</si>
  <si>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</si>
  <si>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</si>
  <si>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</si>
  <si>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</si>
  <si>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</si>
  <si>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</si>
  <si>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</si>
  <si>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</si>
  <si>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</si>
  <si>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</si>
  <si>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</si>
  <si>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</si>
  <si>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</si>
  <si>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</si>
  <si>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</si>
  <si>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</si>
  <si>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</si>
  <si>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</si>
  <si>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</si>
  <si>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</si>
  <si>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</si>
  <si>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</si>
  <si>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</si>
  <si>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</si>
  <si>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</si>
  <si>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</si>
  <si>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</si>
  <si>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</si>
  <si>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</si>
  <si>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</si>
  <si>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</si>
  <si>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</si>
  <si>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</si>
  <si>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</si>
  <si>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</si>
  <si>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</si>
  <si>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</si>
  <si>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</si>
  <si>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</si>
  <si>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</si>
  <si>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</si>
  <si>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</si>
  <si>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</si>
  <si>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</si>
  <si>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</si>
  <si>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</si>
  <si>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</si>
  <si>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</si>
  <si>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</si>
  <si>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</si>
  <si>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</si>
  <si>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</si>
  <si>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</si>
  <si>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</si>
  <si>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</si>
  <si>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</si>
  <si>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</si>
  <si>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</si>
  <si>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</si>
  <si>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</si>
  <si>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</si>
  <si>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</si>
  <si>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</si>
  <si>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</si>
  <si>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</si>
  <si>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</si>
  <si>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</si>
  <si>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</si>
  <si>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</si>
  <si>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</si>
  <si>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</si>
  <si>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</si>
  <si>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</si>
  <si>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</si>
  <si>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</si>
  <si>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</si>
  <si>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</si>
  <si>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</si>
  <si>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</si>
  <si>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</si>
  <si>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</si>
  <si>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</si>
  <si>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</si>
  <si>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</si>
  <si>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</si>
  <si>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</si>
  <si>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</si>
  <si>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</si>
  <si>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</si>
  <si>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</si>
  <si>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</si>
  <si>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</si>
  <si>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</si>
  <si>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</si>
  <si>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</si>
  <si>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</si>
  <si>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</si>
  <si>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</si>
  <si>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</si>
  <si>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</si>
  <si>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</si>
  <si>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</si>
  <si>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</si>
  <si>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</si>
  <si>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</si>
  <si>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</si>
  <si>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</si>
  <si>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</si>
  <si>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</si>
  <si>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</si>
  <si>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</si>
  <si>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</si>
  <si>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</si>
  <si>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</si>
  <si>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</si>
  <si>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</si>
  <si>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</si>
  <si>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</si>
  <si>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</si>
  <si>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</si>
  <si>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</si>
  <si>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</si>
  <si>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</si>
  <si>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</si>
  <si>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</si>
  <si>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</si>
  <si>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</si>
  <si>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</si>
  <si>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</si>
  <si>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</si>
  <si>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</si>
  <si>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</si>
  <si>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</si>
  <si>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</si>
  <si>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</si>
  <si>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</si>
  <si>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</si>
  <si>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</si>
  <si>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</si>
  <si>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</si>
  <si>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</si>
  <si>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</si>
  <si>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</si>
  <si>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</si>
  <si>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</si>
  <si>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</si>
  <si>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</si>
  <si>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</si>
  <si>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</si>
  <si>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</si>
  <si>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</si>
  <si>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</si>
  <si>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</si>
  <si>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</si>
  <si>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</si>
  <si>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</si>
  <si>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</si>
  <si>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</si>
  <si>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</si>
  <si>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</si>
  <si>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</si>
  <si>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</si>
  <si>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</si>
  <si>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</si>
  <si>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</si>
  <si>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</si>
  <si>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</si>
  <si>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</si>
  <si>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</si>
  <si>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</si>
  <si>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</si>
  <si>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</si>
  <si>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</si>
  <si>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</si>
  <si>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</si>
  <si>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</si>
  <si>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</si>
  <si>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</si>
  <si>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</si>
  <si>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</si>
  <si>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</si>
  <si>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</si>
  <si>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</si>
  <si>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</si>
  <si>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</si>
  <si>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</si>
  <si>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</si>
  <si>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</si>
  <si>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</si>
  <si>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</si>
  <si>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</si>
  <si>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</si>
  <si>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</si>
  <si>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</si>
  <si>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</si>
  <si>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</si>
  <si>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</si>
  <si>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</si>
  <si>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</si>
  <si>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</si>
  <si>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</si>
  <si>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</si>
  <si>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</si>
  <si>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</si>
  <si>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</si>
  <si>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</si>
  <si>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</si>
  <si>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</si>
  <si>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</si>
  <si>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</si>
  <si>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</si>
  <si>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</si>
  <si>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</si>
  <si>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</si>
  <si>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</si>
  <si>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</si>
  <si>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</si>
  <si>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</si>
  <si>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</si>
  <si>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</si>
  <si>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</si>
  <si>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</si>
  <si>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</si>
  <si>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</si>
  <si>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</si>
  <si>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</si>
  <si>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</si>
  <si>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</si>
  <si>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</si>
  <si>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</si>
  <si>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</si>
  <si>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</si>
  <si>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</si>
  <si>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</si>
  <si>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</si>
  <si>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</si>
  <si>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</si>
  <si>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</si>
  <si>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</si>
  <si>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</si>
  <si>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</si>
  <si>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</si>
  <si>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</si>
  <si>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</si>
  <si>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</si>
  <si>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</si>
  <si>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</si>
  <si>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</si>
  <si>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</si>
  <si>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</si>
  <si>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</si>
  <si>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</si>
  <si>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</si>
  <si>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</si>
  <si>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</si>
  <si>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</si>
  <si>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</si>
  <si>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</si>
  <si>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</si>
  <si>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</si>
  <si>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</si>
  <si>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</si>
  <si>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</si>
  <si>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</si>
  <si>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</si>
  <si>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</si>
  <si>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</si>
  <si>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</si>
  <si>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</si>
  <si>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</si>
  <si>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</si>
  <si>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</si>
  <si>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</si>
  <si>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</si>
  <si>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</si>
  <si>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</si>
  <si>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</si>
  <si>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</si>
  <si>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</si>
  <si>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</si>
  <si>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</si>
  <si>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</si>
  <si>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</si>
  <si>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</si>
  <si>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</si>
  <si>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</si>
  <si>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</si>
  <si>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</si>
  <si>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</si>
  <si>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</si>
  <si>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</si>
  <si>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</si>
  <si>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</si>
  <si>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</si>
  <si>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</si>
  <si>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</si>
  <si>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</si>
  <si>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</si>
  <si>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</si>
  <si>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</si>
  <si>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</si>
  <si>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</si>
  <si>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</si>
  <si>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</si>
  <si>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</si>
  <si>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</si>
  <si>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</si>
  <si>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</si>
  <si>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</si>
  <si>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</si>
  <si>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</si>
  <si>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</si>
  <si>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</si>
  <si>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</si>
  <si>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</si>
  <si>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</si>
  <si>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</si>
  <si>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</si>
  <si>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</si>
  <si>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</si>
  <si>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</si>
  <si>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</si>
  <si>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</si>
  <si>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</si>
  <si>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</si>
  <si>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</si>
  <si>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</si>
  <si>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</si>
  <si>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</si>
  <si>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</si>
  <si>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</si>
  <si>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</si>
  <si>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</si>
  <si>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</si>
  <si>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</si>
  <si>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</si>
  <si>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</si>
  <si>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</si>
  <si>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</si>
  <si>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</si>
  <si>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</si>
  <si>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</si>
  <si>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</si>
  <si>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</si>
  <si>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</si>
  <si>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</si>
  <si>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</si>
  <si>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</si>
  <si>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</si>
  <si>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</si>
  <si>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</si>
  <si>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</si>
  <si>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</si>
  <si>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</si>
  <si>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</si>
  <si>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</si>
  <si>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</si>
  <si>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</si>
  <si>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</si>
  <si>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</si>
  <si>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</si>
  <si>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</si>
  <si>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</si>
  <si>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</si>
  <si>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</si>
  <si>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</si>
  <si>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</si>
  <si>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</si>
  <si>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</si>
  <si>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</si>
  <si>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</si>
  <si>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</si>
  <si>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</si>
  <si>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</si>
  <si>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</si>
  <si>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</si>
  <si>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</si>
  <si>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</si>
  <si>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</si>
  <si>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</si>
  <si>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</si>
  <si>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</si>
  <si>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</si>
  <si>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</si>
  <si>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</si>
  <si>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</si>
  <si>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</si>
  <si>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</si>
  <si>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</si>
  <si>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</si>
  <si>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</si>
  <si>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</si>
  <si>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</si>
  <si>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</si>
  <si>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</si>
  <si>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</si>
  <si>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</si>
  <si>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</si>
  <si>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</si>
  <si>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</si>
  <si>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</si>
  <si>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</si>
  <si>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</si>
  <si>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</si>
  <si>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</si>
  <si>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</si>
  <si>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</si>
  <si>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</si>
  <si>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</si>
  <si>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</si>
  <si>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</si>
  <si>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</si>
  <si>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</si>
  <si>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</si>
  <si>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</si>
  <si>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</si>
  <si>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</si>
  <si>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</si>
  <si>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</si>
  <si>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</si>
  <si>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</si>
  <si>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</si>
  <si>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</si>
  <si>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</si>
  <si>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</si>
  <si>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</si>
  <si>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</si>
  <si>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</si>
  <si>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</si>
  <si>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</si>
  <si>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</si>
  <si>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</si>
  <si>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</si>
  <si>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</si>
  <si>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</si>
  <si>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</si>
  <si>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</si>
  <si>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</si>
  <si>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</si>
  <si>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</si>
  <si>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</si>
  <si>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</si>
  <si>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</si>
  <si>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</si>
  <si>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</si>
  <si>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</si>
  <si>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</si>
  <si>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</si>
  <si>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</si>
  <si>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</si>
  <si>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</si>
  <si>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</si>
  <si>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</si>
  <si>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</si>
  <si>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</si>
  <si>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</si>
  <si>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</si>
  <si>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</si>
  <si>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</si>
  <si>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</si>
  <si>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</si>
  <si>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</si>
  <si>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</si>
  <si>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</si>
  <si>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</si>
  <si>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</si>
  <si>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</si>
  <si>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</si>
  <si>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</si>
  <si>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</si>
  <si>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</si>
  <si>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</si>
  <si>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</si>
  <si>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</si>
  <si>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</si>
  <si>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</si>
  <si>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</si>
  <si>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</si>
  <si>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</si>
  <si>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</si>
  <si>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</si>
  <si>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</si>
  <si>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</si>
  <si>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</si>
  <si>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</si>
  <si>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</si>
  <si>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</si>
  <si>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</si>
  <si>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</si>
  <si>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</si>
  <si>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</si>
  <si>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</si>
  <si>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</si>
  <si>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</si>
  <si>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</si>
  <si>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</si>
  <si>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</si>
  <si>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</si>
  <si>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</si>
  <si>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</si>
  <si>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</si>
  <si>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</si>
  <si>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</si>
  <si>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</si>
  <si>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</si>
  <si>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</si>
  <si>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</si>
  <si>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</si>
  <si>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</si>
  <si>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</si>
  <si>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</si>
  <si>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</si>
  <si>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</si>
  <si>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</si>
  <si>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</si>
  <si>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</si>
  <si>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</si>
  <si>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</si>
  <si>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</si>
  <si>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</si>
  <si>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</si>
  <si>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</si>
  <si>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</si>
  <si>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</si>
  <si>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</si>
  <si>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</si>
  <si>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</si>
  <si>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</si>
  <si>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</si>
  <si>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</si>
  <si>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</si>
  <si>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</si>
  <si>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</si>
  <si>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</si>
  <si>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</si>
  <si>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</si>
  <si>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</si>
  <si>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</si>
  <si>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</si>
  <si>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</si>
  <si>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</si>
  <si>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</si>
  <si>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</si>
  <si>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</si>
  <si>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</si>
  <si>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</si>
  <si>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</si>
  <si>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</si>
  <si>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</si>
  <si>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</si>
  <si>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</si>
  <si>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</si>
  <si>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</si>
  <si>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</si>
  <si>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</si>
  <si>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</si>
  <si>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</si>
  <si>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</si>
  <si>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</si>
  <si>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</si>
  <si>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</si>
  <si>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</si>
  <si>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</si>
  <si>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</si>
  <si>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</si>
  <si>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</si>
  <si>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</si>
  <si>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</si>
  <si>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</si>
  <si>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</si>
  <si>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</si>
  <si>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</si>
  <si>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</si>
  <si>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</si>
  <si>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</si>
  <si>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</si>
  <si>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</si>
  <si>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</si>
  <si>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</si>
  <si>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</si>
  <si>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</si>
  <si>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</si>
  <si>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</si>
  <si>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</si>
  <si>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</si>
  <si>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</si>
  <si>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</si>
  <si>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</si>
  <si>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</si>
  <si>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</si>
  <si>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</si>
  <si>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</si>
  <si>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</si>
  <si>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</si>
  <si>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</si>
  <si>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</si>
  <si>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</si>
  <si>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</si>
  <si>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</si>
  <si>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</si>
  <si>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</si>
  <si>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</si>
  <si>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</si>
  <si>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</si>
  <si>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</si>
  <si>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</si>
  <si>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</si>
  <si>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</si>
  <si>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</si>
  <si>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</si>
  <si>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</si>
  <si>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</si>
  <si>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</si>
  <si>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</si>
  <si>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</si>
  <si>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</si>
  <si>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</si>
  <si>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</si>
  <si>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</si>
  <si>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</si>
  <si>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</si>
  <si>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</si>
  <si>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</si>
  <si>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</si>
  <si>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</si>
  <si>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</si>
  <si>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</si>
  <si>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</si>
  <si>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</si>
  <si>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</si>
  <si>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</si>
  <si>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</si>
  <si>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</si>
  <si>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</si>
  <si>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</si>
  <si>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</si>
  <si>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</si>
  <si>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</si>
  <si>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</si>
  <si>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</si>
  <si>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</si>
  <si>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</si>
  <si>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</si>
  <si>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</si>
  <si>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</si>
  <si>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</si>
  <si>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</si>
  <si>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</si>
  <si>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</si>
  <si>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</si>
  <si>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</si>
  <si>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</si>
  <si>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</si>
  <si>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</si>
  <si>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</si>
  <si>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</si>
  <si>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</si>
  <si>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</si>
  <si>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</si>
  <si>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</si>
  <si>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</si>
  <si>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</si>
  <si>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</si>
  <si>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</si>
  <si>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</si>
  <si>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</si>
  <si>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</si>
  <si>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</si>
  <si>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</si>
  <si>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</si>
  <si>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</si>
  <si>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</si>
  <si>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</si>
  <si>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</si>
  <si>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</si>
  <si>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</si>
  <si>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</si>
  <si>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</si>
  <si>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</si>
  <si>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</si>
  <si>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</si>
  <si>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</si>
  <si>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</si>
  <si>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</si>
  <si>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</si>
  <si>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</si>
  <si>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</si>
  <si>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</si>
  <si>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</si>
  <si>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</si>
  <si>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</si>
  <si>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</si>
  <si>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</si>
  <si>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</si>
  <si>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</si>
  <si>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</si>
  <si>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</si>
  <si>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</si>
  <si>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</si>
  <si>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</si>
  <si>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</si>
  <si>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</si>
  <si>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</si>
  <si>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</si>
  <si>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</si>
  <si>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</si>
  <si>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</si>
  <si>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</si>
  <si>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</si>
  <si>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</si>
  <si>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</si>
  <si>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</si>
  <si>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</si>
  <si>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</si>
  <si>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</si>
  <si>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</si>
  <si>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</si>
  <si>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</si>
  <si>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</si>
  <si>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</si>
  <si>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</si>
  <si>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</si>
  <si>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</si>
  <si>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</si>
  <si>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</si>
  <si>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</si>
  <si>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</si>
  <si>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</si>
  <si>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</si>
  <si>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</si>
  <si>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</si>
  <si>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</si>
  <si>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</si>
  <si>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</si>
  <si>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</si>
  <si>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</si>
  <si>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</si>
  <si>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</si>
  <si>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</si>
  <si>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</si>
  <si>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</si>
  <si>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</si>
  <si>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</si>
  <si>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</si>
  <si>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</si>
  <si>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</si>
  <si>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</si>
  <si>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</si>
  <si>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</si>
  <si>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</si>
  <si>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</si>
  <si>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</si>
  <si>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</si>
  <si>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</si>
  <si>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</si>
  <si>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</si>
  <si>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</si>
  <si>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</si>
  <si>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</si>
  <si>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</si>
  <si>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</si>
  <si>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</si>
  <si>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</si>
  <si>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</si>
  <si>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</si>
  <si>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</si>
  <si>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</si>
  <si>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</si>
  <si>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</si>
  <si>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</si>
  <si>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</si>
  <si>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</si>
  <si>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</si>
  <si>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</si>
  <si>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</si>
  <si>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</si>
  <si>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</si>
  <si>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</si>
  <si>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</si>
  <si>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</si>
  <si>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</si>
  <si>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</si>
  <si>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</si>
  <si>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</si>
  <si>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</si>
  <si>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</si>
  <si>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</si>
  <si>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</si>
  <si>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</si>
  <si>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</si>
  <si>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</si>
  <si>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</si>
  <si>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</si>
  <si>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</si>
  <si>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</si>
  <si>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</si>
  <si>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</si>
  <si>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</si>
  <si>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</si>
  <si>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</si>
  <si>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</si>
  <si>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</si>
  <si>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</si>
  <si>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</si>
  <si>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</si>
  <si>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</si>
  <si>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</si>
  <si>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</si>
  <si>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</si>
  <si>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</si>
  <si>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</si>
  <si>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</si>
  <si>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</si>
  <si>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</si>
  <si>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</si>
  <si>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</si>
  <si>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</si>
  <si>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</si>
  <si>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</si>
  <si>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</si>
  <si>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</si>
  <si>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</si>
  <si>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</si>
  <si>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</si>
  <si>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</si>
  <si>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</si>
  <si>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</si>
  <si>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</si>
  <si>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</si>
  <si>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</si>
  <si>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</si>
  <si>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</si>
  <si>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</si>
  <si>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</si>
  <si>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</si>
  <si>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</si>
  <si>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</si>
  <si>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</si>
  <si>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</si>
  <si>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</si>
  <si>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</si>
  <si>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</si>
  <si>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</si>
  <si>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</si>
  <si>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</si>
  <si>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</si>
  <si>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</si>
  <si>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</si>
  <si>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</si>
  <si>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</si>
  <si>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</si>
  <si>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</si>
  <si>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</si>
  <si>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</si>
  <si>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</si>
  <si>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</si>
  <si>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</si>
  <si>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</si>
  <si>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</si>
  <si>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</si>
  <si>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</si>
  <si>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</si>
  <si>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</si>
  <si>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</si>
  <si>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</si>
  <si>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</si>
  <si>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</si>
  <si>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</si>
  <si>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</si>
  <si>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</si>
  <si>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</si>
  <si>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</si>
  <si>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</si>
  <si>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</si>
  <si>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</si>
  <si>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</si>
  <si>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</si>
  <si>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</si>
  <si>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</si>
  <si>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</si>
  <si>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</si>
  <si>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</si>
  <si>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</si>
  <si>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</si>
  <si>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</si>
  <si>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</si>
  <si>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</si>
  <si>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</si>
  <si>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</si>
  <si>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</si>
  <si>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</si>
  <si>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</si>
  <si>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</si>
  <si>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</si>
  <si>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</si>
  <si>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</si>
  <si>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</si>
  <si>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</si>
  <si>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</si>
  <si>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</si>
  <si>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</si>
  <si>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</si>
  <si>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</si>
  <si>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</si>
  <si>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</si>
  <si>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</si>
  <si>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</si>
  <si>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</si>
  <si>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</si>
  <si>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</si>
  <si>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</si>
  <si>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</si>
  <si>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</si>
  <si>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</si>
  <si>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</si>
  <si>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</si>
  <si>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</si>
  <si>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</si>
  <si>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</si>
  <si>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</si>
  <si>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</si>
  <si>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</si>
  <si>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</si>
  <si>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</si>
  <si>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</si>
  <si>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</si>
  <si>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</si>
  <si>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</si>
  <si>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</si>
  <si>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</si>
  <si>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</si>
  <si>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</si>
  <si>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</si>
  <si>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</si>
  <si>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</si>
  <si>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</si>
  <si>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</si>
  <si>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</si>
  <si>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</si>
  <si>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</si>
  <si>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</si>
  <si>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</si>
  <si>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</si>
  <si>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</si>
  <si>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</si>
  <si>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</si>
  <si>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</si>
  <si>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</si>
  <si>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</si>
  <si>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</si>
  <si>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</si>
  <si>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</si>
  <si>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</si>
  <si>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</si>
  <si>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</si>
  <si>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</si>
  <si>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</si>
  <si>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</si>
  <si>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</si>
  <si>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</si>
  <si>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</si>
  <si>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</si>
  <si>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</si>
  <si>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</si>
  <si>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</si>
  <si>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</si>
  <si>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</si>
  <si>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</si>
  <si>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</si>
  <si>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</si>
  <si>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</si>
  <si>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</si>
  <si>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</si>
  <si>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</si>
  <si>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</si>
  <si>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</si>
  <si>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</si>
  <si>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</si>
  <si>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</si>
  <si>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</si>
  <si>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</si>
  <si>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</si>
  <si>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</si>
  <si>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</si>
  <si>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</si>
  <si>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</si>
  <si>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</si>
  <si>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</si>
  <si>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</si>
  <si>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</si>
  <si>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</si>
  <si>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</si>
  <si>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</si>
  <si>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</si>
  <si>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</si>
  <si>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</si>
  <si>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</si>
  <si>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</si>
  <si>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</si>
  <si>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</si>
  <si>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</si>
  <si>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</si>
  <si>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</si>
  <si>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</si>
  <si>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</si>
  <si>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</si>
  <si>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</si>
  <si>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</si>
  <si>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</si>
  <si>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</si>
  <si>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</si>
  <si>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</si>
  <si>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</si>
  <si>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</si>
  <si>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</si>
  <si>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</si>
  <si>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</si>
  <si>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</si>
  <si>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</si>
  <si>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</si>
  <si>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</si>
  <si>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</si>
  <si>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</si>
  <si>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</si>
  <si>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</si>
  <si>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</si>
  <si>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</si>
  <si>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</si>
  <si>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</si>
  <si>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</si>
  <si>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</si>
  <si>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</si>
  <si>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</si>
  <si>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</si>
  <si>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</si>
  <si>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</si>
  <si>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</si>
  <si>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</si>
  <si>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</si>
  <si>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</si>
  <si>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</si>
  <si>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</si>
  <si>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</si>
  <si>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</si>
  <si>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</si>
  <si>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</si>
  <si>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</si>
  <si>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</si>
  <si>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</si>
  <si>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</si>
  <si>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</si>
  <si>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</si>
  <si>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</si>
  <si>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</si>
  <si>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</si>
  <si>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</si>
  <si>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</si>
  <si>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</si>
  <si>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</si>
  <si>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</si>
  <si>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</si>
  <si>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</si>
  <si>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</si>
  <si>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</si>
  <si>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</si>
  <si>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</si>
  <si>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</si>
  <si>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</si>
  <si>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</si>
  <si>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</si>
  <si>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</si>
  <si>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</si>
  <si>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</si>
  <si>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</si>
  <si>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</si>
  <si>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</si>
  <si>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</si>
  <si>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</si>
  <si>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</si>
  <si>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</si>
  <si>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</si>
  <si>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</si>
  <si>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</si>
  <si>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</si>
  <si>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</si>
  <si>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</si>
  <si>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</si>
  <si>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</si>
  <si>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</si>
  <si>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</si>
  <si>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</si>
  <si>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</si>
  <si>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</si>
  <si>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</si>
  <si>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</si>
  <si>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</si>
  <si>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</si>
  <si>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</si>
  <si>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</si>
  <si>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</si>
  <si>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</si>
  <si>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</si>
  <si>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</si>
  <si>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</si>
  <si>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</si>
  <si>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</si>
  <si>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</si>
  <si>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</si>
  <si>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</si>
  <si>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</si>
  <si>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</si>
  <si>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</si>
  <si>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</si>
  <si>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</si>
  <si>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</si>
  <si>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</si>
  <si>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</si>
  <si>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</si>
  <si>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</si>
  <si>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</si>
  <si>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</si>
  <si>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</si>
  <si>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</si>
  <si>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</si>
  <si>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</si>
  <si>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</si>
  <si>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</si>
  <si>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</si>
  <si>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</si>
  <si>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</si>
  <si>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</si>
  <si>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</si>
  <si>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</si>
  <si>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</si>
  <si>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</si>
  <si>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</si>
  <si>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</si>
  <si>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</si>
  <si>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</si>
  <si>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</si>
  <si>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</si>
  <si>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</si>
  <si>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</si>
  <si>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</si>
  <si>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</si>
  <si>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</si>
  <si>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</si>
  <si>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</si>
  <si>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</si>
  <si>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</si>
  <si>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</si>
  <si>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</si>
  <si>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</si>
  <si>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</si>
  <si>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</si>
  <si>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</si>
  <si>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</si>
  <si>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</si>
  <si>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</si>
  <si>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</si>
  <si>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</si>
  <si>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</si>
  <si>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</si>
  <si>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</si>
  <si>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</si>
  <si>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</si>
  <si>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</si>
  <si>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</si>
  <si>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</si>
  <si>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</si>
  <si>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</si>
  <si>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</si>
  <si>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</si>
  <si>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</si>
  <si>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</si>
  <si>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</si>
  <si>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</si>
  <si>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</si>
  <si>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</si>
  <si>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</si>
  <si>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</si>
  <si>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</si>
  <si>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</si>
  <si>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</si>
  <si>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</si>
  <si>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</si>
  <si>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</si>
  <si>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</si>
  <si>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</si>
  <si>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</si>
  <si>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</si>
  <si>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</si>
  <si>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</si>
  <si>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</si>
  <si>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</si>
  <si>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</si>
  <si>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</si>
  <si>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</si>
  <si>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</si>
  <si>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</si>
  <si>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</si>
  <si>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</si>
  <si>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</si>
  <si>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</si>
  <si>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</si>
  <si>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</si>
  <si>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</si>
  <si>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</si>
  <si>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</si>
  <si>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</si>
  <si>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</si>
  <si>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</si>
  <si>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</si>
  <si>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</si>
  <si>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</si>
  <si>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</si>
  <si>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</si>
  <si>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</si>
  <si>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</si>
  <si>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</si>
  <si>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</si>
  <si>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</si>
  <si>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</si>
  <si>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</si>
  <si>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</si>
  <si>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</si>
  <si>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</si>
  <si>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</si>
  <si>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</si>
  <si>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</si>
  <si>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</si>
  <si>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</si>
  <si>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</si>
  <si>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</si>
  <si>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</si>
  <si>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</si>
  <si>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</si>
  <si>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</si>
  <si>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</si>
  <si>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</si>
  <si>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</si>
  <si>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</si>
  <si>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</si>
  <si>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</si>
  <si>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</si>
  <si>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</si>
  <si>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</si>
  <si>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</si>
  <si>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</si>
  <si>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</si>
  <si>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</si>
  <si>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</si>
  <si>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</si>
  <si>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</si>
  <si>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</si>
  <si>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</si>
  <si>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</si>
  <si>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</si>
  <si>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</si>
  <si>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</si>
  <si>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</si>
  <si>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</si>
  <si>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</si>
  <si>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</si>
  <si>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</si>
  <si>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</si>
  <si>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</si>
  <si>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</si>
  <si>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</si>
  <si>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</si>
  <si>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</si>
  <si>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</si>
  <si>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</si>
  <si>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</si>
  <si>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</si>
  <si>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</si>
  <si>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</si>
  <si>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</si>
  <si>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</si>
  <si>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</si>
  <si>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</si>
  <si>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</si>
  <si>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</si>
  <si>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</si>
  <si>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</si>
  <si>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</si>
  <si>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</si>
  <si>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</si>
  <si>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</si>
  <si>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</si>
  <si>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</si>
  <si>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</si>
  <si>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</si>
  <si>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</si>
  <si>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</si>
  <si>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</si>
  <si>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</si>
  <si>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</si>
  <si>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</si>
  <si>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</si>
  <si>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</si>
  <si>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</si>
  <si>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</si>
  <si>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</si>
  <si>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</si>
  <si>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</si>
  <si>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</si>
  <si>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</si>
  <si>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</si>
  <si>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</si>
  <si>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</si>
  <si>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</si>
  <si>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</si>
  <si>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</si>
  <si>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</si>
  <si>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</si>
  <si>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</si>
  <si>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</si>
  <si>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</si>
  <si>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</si>
  <si>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</si>
  <si>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</si>
  <si>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</si>
  <si>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</si>
  <si>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</si>
  <si>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</si>
  <si>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</si>
  <si>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</si>
  <si>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</si>
  <si>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</si>
  <si>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</si>
  <si>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</si>
  <si>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</si>
  <si>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</si>
  <si>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</si>
  <si>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</si>
  <si>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</si>
  <si>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</si>
  <si>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</si>
  <si>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</si>
  <si>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</si>
  <si>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</si>
  <si>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</si>
  <si>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</si>
  <si>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</si>
  <si>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</si>
  <si>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</si>
  <si>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</si>
  <si>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</si>
  <si>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</si>
  <si>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</si>
  <si>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</si>
  <si>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</si>
  <si>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</si>
  <si>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</si>
  <si>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</si>
  <si>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</si>
  <si>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</si>
  <si>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</si>
  <si>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</si>
  <si>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</si>
  <si>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</si>
  <si>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</si>
  <si>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</si>
  <si>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</si>
  <si>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</si>
  <si>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</si>
  <si>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</si>
  <si>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</si>
  <si>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</si>
  <si>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</si>
  <si>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</si>
  <si>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</si>
  <si>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</si>
  <si>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</si>
  <si>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</si>
  <si>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</si>
  <si>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</si>
  <si>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</si>
  <si>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</si>
  <si>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</si>
  <si>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</si>
  <si>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</si>
  <si>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</si>
  <si>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</si>
  <si>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</si>
  <si>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</si>
  <si>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</si>
  <si>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</si>
  <si>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</si>
  <si>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</si>
  <si>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</si>
  <si>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</si>
  <si>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</si>
  <si>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</si>
  <si>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</si>
  <si>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</si>
  <si>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</si>
  <si>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</si>
  <si>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</si>
  <si>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</si>
  <si>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</si>
  <si>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</si>
  <si>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</si>
  <si>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</si>
  <si>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</si>
  <si>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</si>
  <si>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</si>
  <si>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</si>
  <si>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</si>
  <si>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</si>
  <si>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</si>
  <si>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</si>
  <si>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</si>
  <si>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</si>
  <si>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</si>
  <si>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</si>
  <si>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</si>
  <si>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</si>
  <si>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</si>
  <si>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</si>
  <si>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</si>
  <si>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</si>
  <si>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</si>
  <si>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</si>
  <si>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</si>
  <si>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</si>
  <si>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</si>
  <si>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</si>
  <si>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</si>
  <si>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</si>
  <si>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</si>
  <si>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</si>
  <si>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</si>
  <si>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</si>
  <si>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</si>
  <si>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</si>
  <si>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</si>
  <si>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</si>
  <si>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</si>
  <si>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</si>
  <si>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</si>
  <si>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</si>
  <si>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</si>
  <si>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</si>
  <si>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</si>
  <si>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</si>
  <si>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</si>
  <si>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</si>
  <si>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</si>
  <si>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</si>
  <si>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</si>
  <si>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</si>
  <si>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</si>
  <si>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</si>
  <si>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</si>
  <si>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</si>
  <si>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</si>
  <si>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</si>
  <si>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</si>
  <si>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</si>
  <si>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</si>
  <si>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</si>
  <si>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</si>
  <si>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</si>
  <si>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</si>
  <si>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</si>
  <si>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</si>
  <si>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</si>
  <si>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</si>
  <si>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</si>
  <si>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</si>
  <si>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</si>
  <si>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</si>
  <si>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</si>
  <si>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</si>
  <si>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</si>
  <si>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</si>
  <si>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</si>
  <si>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</si>
  <si>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</si>
  <si>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</si>
  <si>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</si>
  <si>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</si>
  <si>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</si>
  <si>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</si>
  <si>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</si>
  <si>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</si>
  <si>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</si>
  <si>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</si>
  <si>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</si>
  <si>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</si>
  <si>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</si>
  <si>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</si>
  <si>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</si>
  <si>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</si>
  <si>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</si>
  <si>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</si>
  <si>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</si>
  <si>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</si>
  <si>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</si>
  <si>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</si>
  <si>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</si>
  <si>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</si>
  <si>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</si>
  <si>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</si>
  <si>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</si>
  <si>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</si>
  <si>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</si>
  <si>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</si>
  <si>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</si>
  <si>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</si>
  <si>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</si>
  <si>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</si>
  <si>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</si>
  <si>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</si>
  <si>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</si>
  <si>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</si>
  <si>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</si>
  <si>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</si>
  <si>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</si>
  <si>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</si>
  <si>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</si>
  <si>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</si>
  <si>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</si>
  <si>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</si>
  <si>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</si>
  <si>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</si>
  <si>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</si>
  <si>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</si>
  <si>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</si>
  <si>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</si>
  <si>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</si>
  <si>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</si>
  <si>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</si>
  <si>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</si>
  <si>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</si>
  <si>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</si>
  <si>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</si>
  <si>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</si>
  <si>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</si>
  <si>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</si>
  <si>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</si>
  <si>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</si>
  <si>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</si>
  <si>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</si>
  <si>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</si>
  <si>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</si>
  <si>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</si>
  <si>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</si>
  <si>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</si>
  <si>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</si>
  <si>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</si>
  <si>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</si>
  <si>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</si>
  <si>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</si>
  <si>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</si>
  <si>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</si>
  <si>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</si>
  <si>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</si>
  <si>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</si>
  <si>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</si>
  <si>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</si>
  <si>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</si>
  <si>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</si>
  <si>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</si>
  <si>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</si>
  <si>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</si>
  <si>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</si>
  <si>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</si>
  <si>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</si>
  <si>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</si>
  <si>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</si>
  <si>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</si>
  <si>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</si>
  <si>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</si>
  <si>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</si>
  <si>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</si>
  <si>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</si>
  <si>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</si>
  <si>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</si>
  <si>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</si>
  <si>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</si>
  <si>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</si>
  <si>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</si>
  <si>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</si>
  <si>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</si>
  <si>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</si>
  <si>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</si>
  <si>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</si>
  <si>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</si>
  <si>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</si>
  <si>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</si>
  <si>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</si>
  <si>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</si>
  <si>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</si>
  <si>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</si>
  <si>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</si>
  <si>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</si>
  <si>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</si>
  <si>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</si>
  <si>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</si>
  <si>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</si>
  <si>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</si>
  <si>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</si>
  <si>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</si>
  <si>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</si>
  <si>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</si>
  <si>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</si>
  <si>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</si>
  <si>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</si>
  <si>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</si>
  <si>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</si>
  <si>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</si>
  <si>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</si>
  <si>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</si>
  <si>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</si>
  <si>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</si>
  <si>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</si>
  <si>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</si>
  <si>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</si>
  <si>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</si>
  <si>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</si>
  <si>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</si>
  <si>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</si>
  <si>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</si>
  <si>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</si>
  <si>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</si>
  <si>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</si>
  <si>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</si>
  <si>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</si>
  <si>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</si>
  <si>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</si>
  <si>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</si>
  <si>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</si>
  <si>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</si>
  <si>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</si>
  <si>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</si>
  <si>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</si>
  <si>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</si>
  <si>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</si>
  <si>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</si>
  <si>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</si>
  <si>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</si>
  <si>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</si>
  <si>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</si>
  <si>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</si>
  <si>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</si>
  <si>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</si>
  <si>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</si>
  <si>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</si>
  <si>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</si>
  <si>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</si>
  <si>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</si>
  <si>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</si>
  <si>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</si>
  <si>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</si>
  <si>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</si>
  <si>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</si>
  <si>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</si>
  <si>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</si>
  <si>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</si>
  <si>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</si>
  <si>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</si>
  <si>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</si>
  <si>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</si>
  <si>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</si>
  <si>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</si>
  <si>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</si>
  <si>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</si>
  <si>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</si>
  <si>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</si>
  <si>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</si>
  <si>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</si>
  <si>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</si>
  <si>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</si>
  <si>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</si>
  <si>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</si>
  <si>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</si>
  <si>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</si>
  <si>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</si>
  <si>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</si>
  <si>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</si>
  <si>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</si>
  <si>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</si>
  <si>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</si>
  <si>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</si>
  <si>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</si>
  <si>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</si>
  <si>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</si>
  <si>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</si>
  <si>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</si>
  <si>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</si>
  <si>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</si>
  <si>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</si>
  <si>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</si>
  <si>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</si>
  <si>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</si>
  <si>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</si>
  <si>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</si>
  <si>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</si>
  <si>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</si>
  <si>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</si>
  <si>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</si>
  <si>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</si>
  <si>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</si>
  <si>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</si>
  <si>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</si>
  <si>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</si>
  <si>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</si>
  <si>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</si>
  <si>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</si>
  <si>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</si>
  <si>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</si>
  <si>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</si>
  <si>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</si>
  <si>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</si>
  <si>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</si>
  <si>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</si>
  <si>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</si>
  <si>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</si>
  <si>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</si>
  <si>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</si>
  <si>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</si>
  <si>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</si>
  <si>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</si>
  <si>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</si>
  <si>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</si>
  <si>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</si>
  <si>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</si>
  <si>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</si>
  <si>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</si>
  <si>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</si>
  <si>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</si>
  <si>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</si>
  <si>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</si>
  <si>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</si>
  <si>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</si>
  <si>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</si>
  <si>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</si>
  <si>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</si>
  <si>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</si>
  <si>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</si>
  <si>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</si>
  <si>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</si>
  <si>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</si>
  <si>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</si>
  <si>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</si>
  <si>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</si>
  <si>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</si>
  <si>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</si>
  <si>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</si>
  <si>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</si>
  <si>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</si>
  <si>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</si>
  <si>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</si>
  <si>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</si>
  <si>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</si>
  <si>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</si>
  <si>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</si>
  <si>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</si>
  <si>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</si>
  <si>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</si>
  <si>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</si>
  <si>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</si>
  <si>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</si>
  <si>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</si>
  <si>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</si>
  <si>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</si>
  <si>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</si>
  <si>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</si>
  <si>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</si>
  <si>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</si>
  <si>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</si>
  <si>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</si>
  <si>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</si>
  <si>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</si>
  <si>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</si>
  <si>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</si>
  <si>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</si>
  <si>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</si>
  <si>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</si>
  <si>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</si>
  <si>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</si>
  <si>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</si>
  <si>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</si>
  <si>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</si>
  <si>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</si>
  <si>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</si>
  <si>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</si>
  <si>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</si>
  <si>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</si>
  <si>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</si>
  <si>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</si>
  <si>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</si>
  <si>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</si>
  <si>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</si>
  <si>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</si>
  <si>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</si>
  <si>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</si>
  <si>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</si>
  <si>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</si>
  <si>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</si>
  <si>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</si>
  <si>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</si>
  <si>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</si>
  <si>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</si>
  <si>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</si>
  <si>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</si>
  <si>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</si>
  <si>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</si>
  <si>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</si>
  <si>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</si>
  <si>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</si>
  <si>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</si>
  <si>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</si>
  <si>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</si>
  <si>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</si>
  <si>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</si>
  <si>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</si>
  <si>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</si>
  <si>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</si>
  <si>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</si>
  <si>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</si>
  <si>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</si>
  <si>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</si>
  <si>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</si>
  <si>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</si>
  <si>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</si>
  <si>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</si>
  <si>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</si>
  <si>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</si>
  <si>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</si>
  <si>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</si>
  <si>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</si>
  <si>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</si>
  <si>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</si>
  <si>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</si>
  <si>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</si>
  <si>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</si>
  <si>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</si>
  <si>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</si>
  <si>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</si>
  <si>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</si>
  <si>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</si>
  <si>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</si>
  <si>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</si>
  <si>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</si>
  <si>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</si>
  <si>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</si>
  <si>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</si>
  <si>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</si>
  <si>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</si>
  <si>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</si>
  <si>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</si>
  <si>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</si>
  <si>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</si>
  <si>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</si>
  <si>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</si>
  <si>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</si>
  <si>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</si>
  <si>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</si>
  <si>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</si>
  <si>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</si>
  <si>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</si>
  <si>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</si>
  <si>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</si>
  <si>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</si>
  <si>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</si>
  <si>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</si>
  <si>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</si>
  <si>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</si>
  <si>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</si>
  <si>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</si>
  <si>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</si>
  <si>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</si>
  <si>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</si>
  <si>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</si>
  <si>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</si>
  <si>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</si>
  <si>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</si>
  <si>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</si>
  <si>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</si>
  <si>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</si>
  <si>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</si>
  <si>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</si>
  <si>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</si>
  <si>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</si>
  <si>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</si>
  <si>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</si>
  <si>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</si>
  <si>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</si>
  <si>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</si>
  <si>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</si>
  <si>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</si>
  <si>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</si>
  <si>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</si>
  <si>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</si>
  <si>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</si>
  <si>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</si>
  <si>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</si>
  <si>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</si>
  <si>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</si>
  <si>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</si>
  <si>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</si>
  <si>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</si>
  <si>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</si>
  <si>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</si>
  <si>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</si>
  <si>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</si>
  <si>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</si>
  <si>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</si>
  <si>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</si>
  <si>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</si>
  <si>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</si>
  <si>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</si>
  <si>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</si>
  <si>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</si>
  <si>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</si>
  <si>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</si>
  <si>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</si>
  <si>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</si>
  <si>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</si>
  <si>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</si>
  <si>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</si>
  <si>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</si>
  <si>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</si>
  <si>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</si>
  <si>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</si>
  <si>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</si>
  <si>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</si>
  <si>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</si>
  <si>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</si>
  <si>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</si>
  <si>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</si>
  <si>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</si>
  <si>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</si>
  <si>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</si>
  <si>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</si>
  <si>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</si>
  <si>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</si>
  <si>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</si>
  <si>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</si>
  <si>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</si>
  <si>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</si>
  <si>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</si>
  <si>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</si>
  <si>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</si>
  <si>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</si>
  <si>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</si>
  <si>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</si>
  <si>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</si>
  <si>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</si>
  <si>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</si>
  <si>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</si>
  <si>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</si>
  <si>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</si>
  <si>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</si>
  <si>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</si>
  <si>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</si>
  <si>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</si>
  <si>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</si>
  <si>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</si>
  <si>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</si>
  <si>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</si>
  <si>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</si>
  <si>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</si>
  <si>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</si>
  <si>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</si>
  <si>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</si>
  <si>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</si>
  <si>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</si>
  <si>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</si>
  <si>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</si>
  <si>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</si>
  <si>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</si>
  <si>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</si>
  <si>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</si>
  <si>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</si>
  <si>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</si>
  <si>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</si>
  <si>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</si>
  <si>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</si>
  <si>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</si>
  <si>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</si>
  <si>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</si>
  <si>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</si>
  <si>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</si>
  <si>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</si>
  <si>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</si>
  <si>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</si>
  <si>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</si>
  <si>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</si>
  <si>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</si>
  <si>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</si>
  <si>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</si>
  <si>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</si>
  <si>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</si>
  <si>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</si>
  <si>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</si>
  <si>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</si>
  <si>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</si>
  <si>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</si>
  <si>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</si>
  <si>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</si>
  <si>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</si>
  <si>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</si>
  <si>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</si>
  <si>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</si>
  <si>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</si>
  <si>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</si>
  <si>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</si>
  <si>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</si>
  <si>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</si>
  <si>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</si>
  <si>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</si>
  <si>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</si>
  <si>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</si>
  <si>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</si>
  <si>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</si>
  <si>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</si>
  <si>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</si>
  <si>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</si>
  <si>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</si>
  <si>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</si>
  <si>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</si>
  <si>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</si>
  <si>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</si>
  <si>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</si>
  <si>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</si>
  <si>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</si>
  <si>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</si>
  <si>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</si>
  <si>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</si>
  <si>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</si>
  <si>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</si>
  <si>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</si>
  <si>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</si>
  <si>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</si>
  <si>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</si>
  <si>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</si>
  <si>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</si>
  <si>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</si>
  <si>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</si>
  <si>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</si>
  <si>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</si>
  <si>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</si>
  <si>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</si>
  <si>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</si>
  <si>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</si>
  <si>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</si>
  <si>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</si>
  <si>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</si>
  <si>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</si>
  <si>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</si>
  <si>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</si>
  <si>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</si>
  <si>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</si>
  <si>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</si>
  <si>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</si>
  <si>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</si>
  <si>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</si>
  <si>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</si>
  <si>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</si>
  <si>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</si>
  <si>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</si>
  <si>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</si>
  <si>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</si>
  <si>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</si>
  <si>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</si>
  <si>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</si>
  <si>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</si>
  <si>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</si>
  <si>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</si>
  <si>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</si>
  <si>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</si>
  <si>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</si>
  <si>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</si>
  <si>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</si>
  <si>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</si>
  <si>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</si>
  <si>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</si>
  <si>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</si>
  <si>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</si>
  <si>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</si>
  <si>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</si>
  <si>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</si>
  <si>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</si>
  <si>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</si>
  <si>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</si>
  <si>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</si>
  <si>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</si>
  <si>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</si>
  <si>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</si>
  <si>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</si>
  <si>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</si>
  <si>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</si>
  <si>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</si>
  <si>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</si>
  <si>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</si>
  <si>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</si>
  <si>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</si>
  <si>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</si>
  <si>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</si>
  <si>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</si>
  <si>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</si>
  <si>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</si>
  <si>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</si>
  <si>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</si>
  <si>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</si>
  <si>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</si>
  <si>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</si>
  <si>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</si>
  <si>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</si>
  <si>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</si>
  <si>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</si>
  <si>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</si>
  <si>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</si>
  <si>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</si>
  <si>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</si>
  <si>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</si>
  <si>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</si>
  <si>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</si>
  <si>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</si>
  <si>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</si>
  <si>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</si>
  <si>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</si>
  <si>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</si>
  <si>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</si>
  <si>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</si>
  <si>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</si>
  <si>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</si>
  <si>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</si>
  <si>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</si>
  <si>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</si>
  <si>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</si>
  <si>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</si>
  <si>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</si>
  <si>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</si>
  <si>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</si>
  <si>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</si>
  <si>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</si>
  <si>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</si>
  <si>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</si>
  <si>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</si>
  <si>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</si>
  <si>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</si>
  <si>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</si>
  <si>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</si>
  <si>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</si>
  <si>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</si>
  <si>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</si>
  <si>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</si>
  <si>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</si>
  <si>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</si>
  <si>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</si>
  <si>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</si>
  <si>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</si>
  <si>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</si>
  <si>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</si>
  <si>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</si>
  <si>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</si>
  <si>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</si>
  <si>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</si>
  <si>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</si>
  <si>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</si>
  <si>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</si>
  <si>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</si>
  <si>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</si>
  <si>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</si>
  <si>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</si>
  <si>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</si>
  <si>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</si>
  <si>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</si>
  <si>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</si>
  <si>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</si>
  <si>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</si>
  <si>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</si>
  <si>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</si>
  <si>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</si>
  <si>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</si>
  <si>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</si>
  <si>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</si>
  <si>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</si>
  <si>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</si>
  <si>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</si>
  <si>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</si>
  <si>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</si>
  <si>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</si>
  <si>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</si>
  <si>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</si>
  <si>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</si>
  <si>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</si>
  <si>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</si>
  <si>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</si>
  <si>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</si>
  <si>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</si>
  <si>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</si>
  <si>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</si>
  <si>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</si>
  <si>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</si>
  <si>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</si>
  <si>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</si>
  <si>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</si>
  <si>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</si>
  <si>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</si>
  <si>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</si>
  <si>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</si>
  <si>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</si>
  <si>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</si>
  <si>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</si>
  <si>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</si>
  <si>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</si>
  <si>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</si>
  <si>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</si>
  <si>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</si>
  <si>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</si>
  <si>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</si>
  <si>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</si>
  <si>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</si>
  <si>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</si>
  <si>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</si>
  <si>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</si>
  <si>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</si>
  <si>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</si>
  <si>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</si>
  <si>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</si>
  <si>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</si>
  <si>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</si>
  <si>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</si>
  <si>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</si>
  <si>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</si>
  <si>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</si>
  <si>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</si>
  <si>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</si>
  <si>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</si>
  <si>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</si>
  <si>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</si>
  <si>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</si>
  <si>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</si>
  <si>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</si>
  <si>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</si>
  <si>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</si>
  <si>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</si>
  <si>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</si>
  <si>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</si>
  <si>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</si>
  <si>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</si>
  <si>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</si>
  <si>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</si>
  <si>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</si>
  <si>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</si>
  <si>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</si>
  <si>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</si>
  <si>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</si>
  <si>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</si>
  <si>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</si>
  <si>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</si>
  <si>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</si>
  <si>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</si>
  <si>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</si>
  <si>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</si>
  <si>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</si>
  <si>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</si>
  <si>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</si>
  <si>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</si>
  <si>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</si>
  <si>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</si>
  <si>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</si>
  <si>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</si>
  <si>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</si>
  <si>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</si>
  <si>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</si>
  <si>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</si>
  <si>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</si>
  <si>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</si>
  <si>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</si>
  <si>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</si>
  <si>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</si>
  <si>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</si>
  <si>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</si>
  <si>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</si>
  <si>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</si>
  <si>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</si>
  <si>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</si>
  <si>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</si>
  <si>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</si>
  <si>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</si>
  <si>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</si>
  <si>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</si>
  <si>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</si>
  <si>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</si>
  <si>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</si>
  <si>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</si>
  <si>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</si>
  <si>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</si>
  <si>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</si>
  <si>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</si>
  <si>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</si>
  <si>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</si>
  <si>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</si>
  <si>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</si>
  <si>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</si>
  <si>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</si>
  <si>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</si>
  <si>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</si>
  <si>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</si>
  <si>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</si>
  <si>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</si>
  <si>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</si>
  <si>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</si>
  <si>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</si>
  <si>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</si>
  <si>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</si>
  <si>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</si>
  <si>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</si>
  <si>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</si>
  <si>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</si>
  <si>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</si>
  <si>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</si>
  <si>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</si>
  <si>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</si>
  <si>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</si>
  <si>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</si>
  <si>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</si>
  <si>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</si>
  <si>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</si>
  <si>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</si>
  <si>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</si>
  <si>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</si>
  <si>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</si>
  <si>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</si>
  <si>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</si>
  <si>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</si>
  <si>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</si>
  <si>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</si>
  <si>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</si>
  <si>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</si>
  <si>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</si>
  <si>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</si>
  <si>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</si>
  <si>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</si>
  <si>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</si>
  <si>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</si>
  <si>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</si>
  <si>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</si>
  <si>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</si>
  <si>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</si>
  <si>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</si>
  <si>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</si>
  <si>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</si>
  <si>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</si>
  <si>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</si>
  <si>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</si>
  <si>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</si>
  <si>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</si>
  <si>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</si>
  <si>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</si>
  <si>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</si>
  <si>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</si>
  <si>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</si>
  <si>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</si>
  <si>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</si>
  <si>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</si>
  <si>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</si>
  <si>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</si>
  <si>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</si>
  <si>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</si>
  <si>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</si>
  <si>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</si>
  <si>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</si>
  <si>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</si>
  <si>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</si>
  <si>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</si>
  <si>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</si>
  <si>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</si>
  <si>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</si>
  <si>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</si>
  <si>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</si>
  <si>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</si>
  <si>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</si>
  <si>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</si>
  <si>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</si>
  <si>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</si>
  <si>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</si>
  <si>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</si>
  <si>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</si>
  <si>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</si>
  <si>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</si>
  <si>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</si>
  <si>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</si>
  <si>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</si>
  <si>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</si>
  <si>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</si>
  <si>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</si>
  <si>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</si>
  <si>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</si>
  <si>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</si>
  <si>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</si>
  <si>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</si>
  <si>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</si>
  <si>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</si>
  <si>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</si>
  <si>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</si>
  <si>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</si>
  <si>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</si>
  <si>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</si>
  <si>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</si>
  <si>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</si>
  <si>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</si>
  <si>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</si>
  <si>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</si>
  <si>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</si>
  <si>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</si>
  <si>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</si>
  <si>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</si>
  <si>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</si>
  <si>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</si>
  <si>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</si>
  <si>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</si>
  <si>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</si>
  <si>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</si>
  <si>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</si>
  <si>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</si>
  <si>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</si>
  <si>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</si>
  <si>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</si>
  <si>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</si>
  <si>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</si>
  <si>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</si>
  <si>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</si>
  <si>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</si>
  <si>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</si>
  <si>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</si>
  <si>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</si>
  <si>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</si>
  <si>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</si>
  <si>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</si>
  <si>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</si>
  <si>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</si>
  <si>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</si>
  <si>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</si>
  <si>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</si>
  <si>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</si>
  <si>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</si>
  <si>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</si>
  <si>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</si>
  <si>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</si>
  <si>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</si>
  <si>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</si>
  <si>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</si>
  <si>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</si>
  <si>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</si>
  <si>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</si>
  <si>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</si>
  <si>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</si>
  <si>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</si>
  <si>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</si>
  <si>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</si>
  <si>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</si>
  <si>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</si>
  <si>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</si>
  <si>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</si>
  <si>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</si>
  <si>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</si>
  <si>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</si>
  <si>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</si>
  <si>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</si>
  <si>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</si>
  <si>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</si>
  <si>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</si>
  <si>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</si>
  <si>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</si>
  <si>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</si>
  <si>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</si>
  <si>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</si>
  <si>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</si>
  <si>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</si>
  <si>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</si>
  <si>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</si>
  <si>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</si>
  <si>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</si>
  <si>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</si>
  <si>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</si>
  <si>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</si>
  <si>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</si>
  <si>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</si>
  <si>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</si>
  <si>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</si>
  <si>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</si>
  <si>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</si>
  <si>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</si>
  <si>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</si>
  <si>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</si>
  <si>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</si>
  <si>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</si>
  <si>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</si>
  <si>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</si>
  <si>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</si>
  <si>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</si>
  <si>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</si>
  <si>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</si>
  <si>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</si>
  <si>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</si>
  <si>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</si>
  <si>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</si>
  <si>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</si>
  <si>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</si>
  <si>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</si>
  <si>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</si>
  <si>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</si>
  <si>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</si>
  <si>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</si>
  <si>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</si>
  <si>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</si>
  <si>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</si>
  <si>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</si>
  <si>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</si>
  <si>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</si>
  <si>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</si>
  <si>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</si>
  <si>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</si>
  <si>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</si>
  <si>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</si>
  <si>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</si>
  <si>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</si>
  <si>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</si>
  <si>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</si>
  <si>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</si>
  <si>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</si>
  <si>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</si>
  <si>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</si>
  <si>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</si>
  <si>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</si>
  <si>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</si>
  <si>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</si>
  <si>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</si>
  <si>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</si>
  <si>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</si>
  <si>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</si>
  <si>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</si>
  <si>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</si>
  <si>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</si>
  <si>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</si>
  <si>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</si>
  <si>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</si>
  <si>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</si>
  <si>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</si>
  <si>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</si>
  <si>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</si>
  <si>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</si>
  <si>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</si>
  <si>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</si>
  <si>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</si>
  <si>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</si>
  <si>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</si>
  <si>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</si>
  <si>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</si>
  <si>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</si>
  <si>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</si>
  <si>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</si>
  <si>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</si>
  <si>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</si>
  <si>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</si>
  <si>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</si>
  <si>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</si>
  <si>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</si>
  <si>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</si>
  <si>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</si>
  <si>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</si>
  <si>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</si>
  <si>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</si>
  <si>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</si>
  <si>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</si>
  <si>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</si>
  <si>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</si>
  <si>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</si>
  <si>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</si>
  <si>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</si>
  <si>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</si>
  <si>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</si>
  <si>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</si>
  <si>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</si>
  <si>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</si>
  <si>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</si>
  <si>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</si>
  <si>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</si>
  <si>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</si>
  <si>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</si>
  <si>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</si>
  <si>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</si>
  <si>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</si>
  <si>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</si>
  <si>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</si>
  <si>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</si>
  <si>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</si>
  <si>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</si>
  <si>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</si>
  <si>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</si>
  <si>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</si>
  <si>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</si>
  <si>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</si>
  <si>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</si>
  <si>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</si>
  <si>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</si>
  <si>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</si>
  <si>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</si>
  <si>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</si>
  <si>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</si>
  <si>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</si>
  <si>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</si>
  <si>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</si>
  <si>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</si>
  <si>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</si>
  <si>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</si>
  <si>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</si>
  <si>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</si>
  <si>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</si>
  <si>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</si>
  <si>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</si>
  <si>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</si>
  <si>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</si>
  <si>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</si>
  <si>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</si>
  <si>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</si>
  <si>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</si>
  <si>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</si>
  <si>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</si>
  <si>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</si>
  <si>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</si>
  <si>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</si>
  <si>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</si>
  <si>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</si>
  <si>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</si>
  <si>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</si>
  <si>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</si>
  <si>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</si>
  <si>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</si>
  <si>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</si>
  <si>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</si>
  <si>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</si>
  <si>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</si>
  <si>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</si>
  <si>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</si>
  <si>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</si>
  <si>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</si>
  <si>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</si>
  <si>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</si>
  <si>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</si>
  <si>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</si>
  <si>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</si>
  <si>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</si>
  <si>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</si>
  <si>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</si>
  <si>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</si>
  <si>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</si>
  <si>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</si>
  <si>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</si>
  <si>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</si>
  <si>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</si>
  <si>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</si>
  <si>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</si>
  <si>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</si>
  <si>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</si>
  <si>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</si>
  <si>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</si>
  <si>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</si>
  <si>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</si>
  <si>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</si>
  <si>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</si>
  <si>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</si>
  <si>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</si>
  <si>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</si>
  <si>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</si>
  <si>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</si>
  <si>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</si>
  <si>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</si>
  <si>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</si>
  <si>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</si>
  <si>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</si>
  <si>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</si>
  <si>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</si>
  <si>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</si>
  <si>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</si>
  <si>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</si>
  <si>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</si>
  <si>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</si>
  <si>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</si>
  <si>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</si>
  <si>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</si>
  <si>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</si>
  <si>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</si>
  <si>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</si>
  <si>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</si>
  <si>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</si>
  <si>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</si>
  <si>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</si>
  <si>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</si>
  <si>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</si>
  <si>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</si>
  <si>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</si>
  <si>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</si>
  <si>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</si>
  <si>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</si>
  <si>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</si>
  <si>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</si>
  <si>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</si>
  <si>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</si>
  <si>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</si>
  <si>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</si>
  <si>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</si>
  <si>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</si>
  <si>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</si>
  <si>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</si>
  <si>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</si>
  <si>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</si>
  <si>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</si>
  <si>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</si>
  <si>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</si>
  <si>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</si>
  <si>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</si>
  <si>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</si>
  <si>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</si>
  <si>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</si>
  <si>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</si>
  <si>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</si>
  <si>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</si>
  <si>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</si>
  <si>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</si>
  <si>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</si>
  <si>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</si>
  <si>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</si>
  <si>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</si>
  <si>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</si>
  <si>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</si>
  <si>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</si>
  <si>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</si>
  <si>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</si>
  <si>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</si>
  <si>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</si>
  <si>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</si>
  <si>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</si>
  <si>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</si>
  <si>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</si>
  <si>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</si>
  <si>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</si>
  <si>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</si>
  <si>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</si>
  <si>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</si>
  <si>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</si>
  <si>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</si>
  <si>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</si>
  <si>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</si>
  <si>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</si>
  <si>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</si>
  <si>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</si>
  <si>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</si>
  <si>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</si>
  <si>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</si>
  <si>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</si>
  <si>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</si>
  <si>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</si>
  <si>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</si>
  <si>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</si>
  <si>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</si>
  <si>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</si>
  <si>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</si>
  <si>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</si>
  <si>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</si>
  <si>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</si>
  <si>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</si>
  <si>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</si>
  <si>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</si>
  <si>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</si>
  <si>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</si>
  <si>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</si>
  <si>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</si>
  <si>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</si>
  <si>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</si>
  <si>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</si>
  <si>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</si>
  <si>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</si>
  <si>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</si>
  <si>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</si>
  <si>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</si>
  <si>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</si>
  <si>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</si>
  <si>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</si>
  <si>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</si>
  <si>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</si>
  <si>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</si>
  <si>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</si>
  <si>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</si>
  <si>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</si>
  <si>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</si>
  <si>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</si>
  <si>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</si>
  <si>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</si>
  <si>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</si>
  <si>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</si>
  <si>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</si>
  <si>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</si>
  <si>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</si>
  <si>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</si>
  <si>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</si>
  <si>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</si>
  <si>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</si>
  <si>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</si>
  <si>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</si>
  <si>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</si>
  <si>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</si>
  <si>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</si>
  <si>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</si>
  <si>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</si>
  <si>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</si>
  <si>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</si>
  <si>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</si>
  <si>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</si>
  <si>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</si>
  <si>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</si>
  <si>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</si>
  <si>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</si>
  <si>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</si>
  <si>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</si>
  <si>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</si>
  <si>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</si>
  <si>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</si>
  <si>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</si>
  <si>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</si>
  <si>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</si>
  <si>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</si>
  <si>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</si>
  <si>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</si>
  <si>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</si>
  <si>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</si>
  <si>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</si>
  <si>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</si>
  <si>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</si>
  <si>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</si>
  <si>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</si>
  <si>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</si>
  <si>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</si>
  <si>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</si>
  <si>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</si>
  <si>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</si>
  <si>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</si>
  <si>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</si>
  <si>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</si>
  <si>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</si>
  <si>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</si>
  <si>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</si>
  <si>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</si>
  <si>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</si>
  <si>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</si>
  <si>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</si>
  <si>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</si>
  <si>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</si>
  <si>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</si>
  <si>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</si>
  <si>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</si>
  <si>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</si>
  <si>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</si>
  <si>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</si>
  <si>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</si>
  <si>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</si>
  <si>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</si>
  <si>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</si>
  <si>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</si>
  <si>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</si>
  <si>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</si>
  <si>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</si>
  <si>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</si>
  <si>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</si>
  <si>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</si>
  <si>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</si>
  <si>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</si>
  <si>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</si>
  <si>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</si>
  <si>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</si>
  <si>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</si>
  <si>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</si>
  <si>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</si>
  <si>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</si>
  <si>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</si>
  <si>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</si>
  <si>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</si>
  <si>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</si>
  <si>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</si>
  <si>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</si>
  <si>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</si>
  <si>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</si>
  <si>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</si>
  <si>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</si>
  <si>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</si>
  <si>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</si>
  <si>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</si>
  <si>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</si>
  <si>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</si>
  <si>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</si>
  <si>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</si>
  <si>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</si>
  <si>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</si>
  <si>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</si>
  <si>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</si>
  <si>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</si>
  <si>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</si>
  <si>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</si>
  <si>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</si>
  <si>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</si>
  <si>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</si>
  <si>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</si>
  <si>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</si>
  <si>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</si>
  <si>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</si>
  <si>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</si>
  <si>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</si>
  <si>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</si>
  <si>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</si>
  <si>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</si>
  <si>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</si>
  <si>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</si>
  <si>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</si>
  <si>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</si>
  <si>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</si>
  <si>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</si>
  <si>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</si>
  <si>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</si>
  <si>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</si>
  <si>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</si>
  <si>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</si>
  <si>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</si>
  <si>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</si>
  <si>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</si>
  <si>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</si>
  <si>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</si>
  <si>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</si>
  <si>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</si>
  <si>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</si>
  <si>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</si>
  <si>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</si>
  <si>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</si>
  <si>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</si>
  <si>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</si>
  <si>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</si>
  <si>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</si>
  <si>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</si>
  <si>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</si>
  <si>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</si>
  <si>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</si>
  <si>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</si>
  <si>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</si>
  <si>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</si>
  <si>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</si>
  <si>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</si>
  <si>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</si>
  <si>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</si>
  <si>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</si>
  <si>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</si>
  <si>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</si>
  <si>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</si>
  <si>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</si>
  <si>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</si>
  <si>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</si>
  <si>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</si>
  <si>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</si>
  <si>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</si>
  <si>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</si>
  <si>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</si>
  <si>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</si>
  <si>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</si>
  <si>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</si>
  <si>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</si>
  <si>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</si>
  <si>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</si>
  <si>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</si>
  <si>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</si>
  <si>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</si>
  <si>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</si>
  <si>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</si>
  <si>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</si>
  <si>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</si>
  <si>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</si>
  <si>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</si>
  <si>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</si>
  <si>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</si>
  <si>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</si>
  <si>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</si>
  <si>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</si>
  <si>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</si>
  <si>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</si>
  <si>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</si>
  <si>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</si>
  <si>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</si>
  <si>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</si>
  <si>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</si>
  <si>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</si>
  <si>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</si>
  <si>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</si>
  <si>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</si>
  <si>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</si>
  <si>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</si>
  <si>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</si>
  <si>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</si>
  <si>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</si>
  <si>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</si>
  <si>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</si>
  <si>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</si>
  <si>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</si>
  <si>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</si>
  <si>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</si>
  <si>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</si>
  <si>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</si>
  <si>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</si>
  <si>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</si>
  <si>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</si>
  <si>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</si>
  <si>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</si>
  <si>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</si>
  <si>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</si>
  <si>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</si>
  <si>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</si>
  <si>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</si>
  <si>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</si>
  <si>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</si>
  <si>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</si>
  <si>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</si>
  <si>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</si>
  <si>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</si>
  <si>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</si>
  <si>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</si>
  <si>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</si>
  <si>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</si>
  <si>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</si>
  <si>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</si>
  <si>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</si>
  <si>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</si>
  <si>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</si>
  <si>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</si>
  <si>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</si>
  <si>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</si>
  <si>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</si>
  <si>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</si>
  <si>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</si>
  <si>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</si>
  <si>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</si>
  <si>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</si>
  <si>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</si>
  <si>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</si>
  <si>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</si>
  <si>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</si>
  <si>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</si>
  <si>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</si>
  <si>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</si>
  <si>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</si>
  <si>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</si>
  <si>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</si>
  <si>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</si>
  <si>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</si>
  <si>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</si>
  <si>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</si>
  <si>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</si>
  <si>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</si>
  <si>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</si>
  <si>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</si>
  <si>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</si>
  <si>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</si>
  <si>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</si>
  <si>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</si>
  <si>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</si>
  <si>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</si>
  <si>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</si>
  <si>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</si>
  <si>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</si>
  <si>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</si>
  <si>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</si>
  <si>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</si>
  <si>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</si>
  <si>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</si>
  <si>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</si>
  <si>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</si>
  <si>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</si>
  <si>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</si>
  <si>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</si>
  <si>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</si>
  <si>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</si>
  <si>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</si>
  <si>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</si>
  <si>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</si>
  <si>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</si>
  <si>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</si>
  <si>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</si>
  <si>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</si>
  <si>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</si>
  <si>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</si>
  <si>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</si>
  <si>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</si>
  <si>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</si>
  <si>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</si>
  <si>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</si>
  <si>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</si>
  <si>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</si>
  <si>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</si>
  <si>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</si>
  <si>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</si>
  <si>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</si>
  <si>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</si>
  <si>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</si>
  <si>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</si>
  <si>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</si>
  <si>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</si>
  <si>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</si>
  <si>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</si>
  <si>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</si>
  <si>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</si>
  <si>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</si>
  <si>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</si>
  <si>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</si>
  <si>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</si>
  <si>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</si>
  <si>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</si>
  <si>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</si>
  <si>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</si>
  <si>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</si>
  <si>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</si>
  <si>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</si>
  <si>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</si>
  <si>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</si>
  <si>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</si>
  <si>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</si>
  <si>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</si>
  <si>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</si>
  <si>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</si>
  <si>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</si>
  <si>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</si>
  <si>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</si>
  <si>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</si>
  <si>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</si>
  <si>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</si>
  <si>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</si>
  <si>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</si>
  <si>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</si>
  <si>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</si>
  <si>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</si>
  <si>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</si>
  <si>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</si>
  <si>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</si>
  <si>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</si>
  <si>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</si>
  <si>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</si>
  <si>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</si>
  <si>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</si>
  <si>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</si>
  <si>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</si>
  <si>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</si>
  <si>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</si>
  <si>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</si>
  <si>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</si>
  <si>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</si>
  <si>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</si>
  <si>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</si>
  <si>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</si>
  <si>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</si>
  <si>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</si>
  <si>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</si>
  <si>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</si>
  <si>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</si>
  <si>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</si>
  <si>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</si>
  <si>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</si>
  <si>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</si>
  <si>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</si>
  <si>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</si>
  <si>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</si>
  <si>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</si>
  <si>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</si>
  <si>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</si>
  <si>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</si>
  <si>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</si>
  <si>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</si>
  <si>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</si>
  <si>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</si>
  <si>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</si>
  <si>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</si>
  <si>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</si>
  <si>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</si>
  <si>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</si>
  <si>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</si>
  <si>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</si>
  <si>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</si>
  <si>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</si>
  <si>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</si>
  <si>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</si>
  <si>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</si>
  <si>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</si>
  <si>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</si>
  <si>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</si>
  <si>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</si>
  <si>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</si>
  <si>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</si>
  <si>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</si>
  <si>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</si>
  <si>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</si>
  <si>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</si>
  <si>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</si>
  <si>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</si>
  <si>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</si>
  <si>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</si>
  <si>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</si>
  <si>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</si>
  <si>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</si>
  <si>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</si>
  <si>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</si>
  <si>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</si>
  <si>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</si>
  <si>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</si>
  <si>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</si>
  <si>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</si>
  <si>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</si>
  <si>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</si>
  <si>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</si>
  <si>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</si>
  <si>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</si>
  <si>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</si>
  <si>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</si>
  <si>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</si>
  <si>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</si>
  <si>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</si>
  <si>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</si>
  <si>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</si>
  <si>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</si>
  <si>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</si>
  <si>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</si>
  <si>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</si>
  <si>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</si>
  <si>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</si>
  <si>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</si>
  <si>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</si>
  <si>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</si>
  <si>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</si>
  <si>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</si>
  <si>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</si>
  <si>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</si>
  <si>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</si>
  <si>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</si>
  <si>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</si>
  <si>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</si>
  <si>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</si>
  <si>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</si>
  <si>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</si>
  <si>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</si>
  <si>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</si>
  <si>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</si>
  <si>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</si>
  <si>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</si>
  <si>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</si>
  <si>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</si>
  <si>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</si>
  <si>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</si>
  <si>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</si>
  <si>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</si>
  <si>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</si>
  <si>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</si>
  <si>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</si>
  <si>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</si>
  <si>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</si>
  <si>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</si>
  <si>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</si>
  <si>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</si>
  <si>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</si>
  <si>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</si>
  <si>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</si>
  <si>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</si>
  <si>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</si>
  <si>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</si>
  <si>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</si>
  <si>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</si>
  <si>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</si>
  <si>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</si>
  <si>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</si>
  <si>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</si>
  <si>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</si>
  <si>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</si>
  <si>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</si>
  <si>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</si>
  <si>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</si>
  <si>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</si>
  <si>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</si>
  <si>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</si>
  <si>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</si>
  <si>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</si>
  <si>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</si>
  <si>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</si>
  <si>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</si>
  <si>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</si>
  <si>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</si>
  <si>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</si>
  <si>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</si>
  <si>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</si>
  <si>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</si>
  <si>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</si>
  <si>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</si>
  <si>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</si>
  <si>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</si>
  <si>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</si>
  <si>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</si>
  <si>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</si>
  <si>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</si>
  <si>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</si>
  <si>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</si>
  <si>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</si>
  <si>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</si>
  <si>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</si>
  <si>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</si>
  <si>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</si>
  <si>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</si>
  <si>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</si>
  <si>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</si>
  <si>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</si>
  <si>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</si>
  <si>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</si>
  <si>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</si>
  <si>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</si>
  <si>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</si>
  <si>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</si>
  <si>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</si>
  <si>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</si>
  <si>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</si>
  <si>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</si>
  <si>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</si>
  <si>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</si>
  <si>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</si>
  <si>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</si>
  <si>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</si>
  <si>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</si>
  <si>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</si>
  <si>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</si>
  <si>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</si>
  <si>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</si>
  <si>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</si>
  <si>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</si>
  <si>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</si>
  <si>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</si>
  <si>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</si>
  <si>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</si>
  <si>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</si>
  <si>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</si>
  <si>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</si>
  <si>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</si>
  <si>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</si>
  <si>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</si>
  <si>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</si>
  <si>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</si>
  <si>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</si>
  <si>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</si>
  <si>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</si>
  <si>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</si>
  <si>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</si>
  <si>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</si>
  <si>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</si>
  <si>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</si>
  <si>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</si>
  <si>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</si>
  <si>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</si>
  <si>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</si>
  <si>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</si>
  <si>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</si>
  <si>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</si>
  <si>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</si>
  <si>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</si>
  <si>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</si>
  <si>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</si>
  <si>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</si>
  <si>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</si>
  <si>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</si>
  <si>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</si>
  <si>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</si>
  <si>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</si>
  <si>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</si>
  <si>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</si>
  <si>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</si>
  <si>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</si>
  <si>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</si>
  <si>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</si>
  <si>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</si>
  <si>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</si>
  <si>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</si>
  <si>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</si>
  <si>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</si>
  <si>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</si>
  <si>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</si>
  <si>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</si>
  <si>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</si>
  <si>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</si>
  <si>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</si>
  <si>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</si>
  <si>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</si>
  <si>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</si>
  <si>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</si>
  <si>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</si>
  <si>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</si>
  <si>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</si>
  <si>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</si>
  <si>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</si>
  <si>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</si>
  <si>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</si>
  <si>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</si>
  <si>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</si>
  <si>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</si>
  <si>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</si>
  <si>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</si>
  <si>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</si>
  <si>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</si>
  <si>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</si>
  <si>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</si>
  <si>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</si>
  <si>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</si>
  <si>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</si>
  <si>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</si>
  <si>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</si>
  <si>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</si>
  <si>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</si>
  <si>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</si>
  <si>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</si>
  <si>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</si>
  <si>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</si>
  <si>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</si>
  <si>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</si>
  <si>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</si>
  <si>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</si>
  <si>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</si>
  <si>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</si>
  <si>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</si>
  <si>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</si>
  <si>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</si>
  <si>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</si>
  <si>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</si>
  <si>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</si>
  <si>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</si>
  <si>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</si>
  <si>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</si>
  <si>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</si>
  <si>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</si>
  <si>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</si>
  <si>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</si>
  <si>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</si>
  <si>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</si>
  <si>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</si>
  <si>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</si>
  <si>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</si>
  <si>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</si>
  <si>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</si>
  <si>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</si>
  <si>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</si>
  <si>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</si>
  <si>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</si>
  <si>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</si>
  <si>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</si>
  <si>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</si>
  <si>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</si>
  <si>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</si>
  <si>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</si>
  <si>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</si>
  <si>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</si>
  <si>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</si>
  <si>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</si>
  <si>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</si>
  <si>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</si>
  <si>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</si>
  <si>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</si>
  <si>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</si>
  <si>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</si>
  <si>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</si>
  <si>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</si>
  <si>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</si>
  <si>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</si>
  <si>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</si>
  <si>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</si>
  <si>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</si>
  <si>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</si>
  <si>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</si>
  <si>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</si>
  <si>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</si>
  <si>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</si>
  <si>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</si>
  <si>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</si>
  <si>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</si>
  <si>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</si>
  <si>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</si>
  <si>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</si>
  <si>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</si>
  <si>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</si>
  <si>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</si>
  <si>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</si>
  <si>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</si>
  <si>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</si>
  <si>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</si>
  <si>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</si>
  <si>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</si>
  <si>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</si>
  <si>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</si>
  <si>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</si>
  <si>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</si>
  <si>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</si>
  <si>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</si>
  <si>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</si>
  <si>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</si>
  <si>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</si>
  <si>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</si>
  <si>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</si>
  <si>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</si>
  <si>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</si>
  <si>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</si>
  <si>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</si>
  <si>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</si>
  <si>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</si>
  <si>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</si>
  <si>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</si>
  <si>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</si>
  <si>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</si>
  <si>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</si>
  <si>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</si>
  <si>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</si>
  <si>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</si>
  <si>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</si>
  <si>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</si>
  <si>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</si>
  <si>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</si>
  <si>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</si>
  <si>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</si>
  <si>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</si>
  <si>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</si>
  <si>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</si>
  <si>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</si>
  <si>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</si>
  <si>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</si>
  <si>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</si>
  <si>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</si>
  <si>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</si>
  <si>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</si>
  <si>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</si>
  <si>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</si>
  <si>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</si>
  <si>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</si>
  <si>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</si>
  <si>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</si>
  <si>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</si>
  <si>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</si>
  <si>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</si>
  <si>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</si>
  <si>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</si>
  <si>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</si>
  <si>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</si>
  <si>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</si>
  <si>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</si>
  <si>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</si>
  <si>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</si>
  <si>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</si>
  <si>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</si>
  <si>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</si>
  <si>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</si>
  <si>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</si>
  <si>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</si>
  <si>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</si>
  <si>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</si>
  <si>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</si>
  <si>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</si>
  <si>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</si>
  <si>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</si>
  <si>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</si>
  <si>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</si>
  <si>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</si>
  <si>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</si>
  <si>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</si>
  <si>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</si>
  <si>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</si>
  <si>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</si>
  <si>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</si>
  <si>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</si>
  <si>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</si>
  <si>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</si>
  <si>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</si>
  <si>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</si>
  <si>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</si>
  <si>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</si>
  <si>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</si>
  <si>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</si>
  <si>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</si>
  <si>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</si>
  <si>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</si>
  <si>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</si>
  <si>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</si>
  <si>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</si>
  <si>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</si>
  <si>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</si>
  <si>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</si>
  <si>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</si>
  <si>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</si>
  <si>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</si>
  <si>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</si>
  <si>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</si>
  <si>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</si>
  <si>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</si>
  <si>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</si>
  <si>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</si>
  <si>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</si>
  <si>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</si>
  <si>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</si>
  <si>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</si>
  <si>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</si>
  <si>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</si>
  <si>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</si>
  <si>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</si>
  <si>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</si>
  <si>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</si>
  <si>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</si>
  <si>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</si>
  <si>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</si>
  <si>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</si>
  <si>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</si>
  <si>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</si>
  <si>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</si>
  <si>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</si>
  <si>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</si>
  <si>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</si>
  <si>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</si>
  <si>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</si>
  <si>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</si>
  <si>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</si>
  <si>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</si>
  <si>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</si>
  <si>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</si>
  <si>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</si>
  <si>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</si>
  <si>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</si>
  <si>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</si>
  <si>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</si>
  <si>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</si>
  <si>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</si>
  <si>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</si>
  <si>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</si>
  <si>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</si>
  <si>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</si>
  <si>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</si>
  <si>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</si>
  <si>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</si>
  <si>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</si>
  <si>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</si>
  <si>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</si>
  <si>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</si>
  <si>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</si>
  <si>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</si>
  <si>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</si>
  <si>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</si>
  <si>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</si>
  <si>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</si>
  <si>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</si>
  <si>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</si>
  <si>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</si>
  <si>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</si>
  <si>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</si>
  <si>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</si>
  <si>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</si>
  <si>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</si>
  <si>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</si>
  <si>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</si>
  <si>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</si>
  <si>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</si>
  <si>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</si>
  <si>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</si>
  <si>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</si>
  <si>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</si>
  <si>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</si>
  <si>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</si>
  <si>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</si>
  <si>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</si>
  <si>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</si>
  <si>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</si>
  <si>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</si>
  <si>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</si>
  <si>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</si>
  <si>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</si>
  <si>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</si>
  <si>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</si>
  <si>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</si>
  <si>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</si>
  <si>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</si>
  <si>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</si>
  <si>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</si>
  <si>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</si>
  <si>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</si>
  <si>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</si>
  <si>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</si>
  <si>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</si>
  <si>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</si>
  <si>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</si>
  <si>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</si>
  <si>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</si>
  <si>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</si>
  <si>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</si>
  <si>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</si>
  <si>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</si>
  <si>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</si>
  <si>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</si>
  <si>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</si>
  <si>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</si>
  <si>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</si>
  <si>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</si>
  <si>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</si>
  <si>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</si>
  <si>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</si>
  <si>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</si>
  <si>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</si>
  <si>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</si>
  <si>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</si>
  <si>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</si>
  <si>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</si>
  <si>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</si>
  <si>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</si>
  <si>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</si>
  <si>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</si>
  <si>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</si>
  <si>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</si>
  <si>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</si>
  <si>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</si>
  <si>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</si>
  <si>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</si>
  <si>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</si>
  <si>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</si>
  <si>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</si>
  <si>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</si>
  <si>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</si>
  <si>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</si>
  <si>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</si>
  <si>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</si>
  <si>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</si>
  <si>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</si>
  <si>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</si>
  <si>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</si>
  <si>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</si>
  <si>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</si>
  <si>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</si>
  <si>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</si>
  <si>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</si>
  <si>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</si>
  <si>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</si>
  <si>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</si>
  <si>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</si>
  <si>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</si>
  <si>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</si>
  <si>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</si>
  <si>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</si>
  <si>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</si>
  <si>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</si>
  <si>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</si>
  <si>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</si>
  <si>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</si>
  <si>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</si>
  <si>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</si>
  <si>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</si>
  <si>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</si>
  <si>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</si>
  <si>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</si>
  <si>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</si>
  <si>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</si>
  <si>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</si>
  <si>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</si>
  <si>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</si>
  <si>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</si>
  <si>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</si>
  <si>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</si>
  <si>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</si>
  <si>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</si>
  <si>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</si>
  <si>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</si>
  <si>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</si>
  <si>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</si>
  <si>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</si>
  <si>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</si>
  <si>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</si>
  <si>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</si>
  <si>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</si>
  <si>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</si>
  <si>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</si>
  <si>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</si>
  <si>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</si>
  <si>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</si>
  <si>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</si>
  <si>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</si>
  <si>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</si>
  <si>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</si>
  <si>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</si>
  <si>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</si>
  <si>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</si>
  <si>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</si>
  <si>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</si>
  <si>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</si>
  <si>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</si>
  <si>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</si>
  <si>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</si>
  <si>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</si>
  <si>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</si>
  <si>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</si>
  <si>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</si>
  <si>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</si>
  <si>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</si>
  <si>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</si>
  <si>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</si>
  <si>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</si>
  <si>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</si>
  <si>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</si>
  <si>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</si>
  <si>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</si>
  <si>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</si>
  <si>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</si>
  <si>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</si>
  <si>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</si>
  <si>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</si>
  <si>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</si>
  <si>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</si>
  <si>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</si>
  <si>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</si>
  <si>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</si>
  <si>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</si>
  <si>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</si>
  <si>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</si>
  <si>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</si>
  <si>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</si>
  <si>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</si>
  <si>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</si>
  <si>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</si>
  <si>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</si>
  <si>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</si>
  <si>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</si>
  <si>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</si>
  <si>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</si>
  <si>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</si>
  <si>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</si>
  <si>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</si>
  <si>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</si>
  <si>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</si>
  <si>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</si>
  <si>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</si>
  <si>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</si>
  <si>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</si>
  <si>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</si>
  <si>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</si>
  <si>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</si>
  <si>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</si>
  <si>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</si>
  <si>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</si>
  <si>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</si>
  <si>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</si>
  <si>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</si>
  <si>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</si>
  <si>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</si>
  <si>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</si>
  <si>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</si>
  <si>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</si>
  <si>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</si>
  <si>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</si>
  <si>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</si>
  <si>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</si>
  <si>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</si>
  <si>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</si>
  <si>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</si>
  <si>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</si>
  <si>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</si>
  <si>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</si>
  <si>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</si>
  <si>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</si>
  <si>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</si>
  <si>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</si>
  <si>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</si>
  <si>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</si>
  <si>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</si>
  <si>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</si>
  <si>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</si>
  <si>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</si>
  <si>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</si>
  <si>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</si>
  <si>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</si>
  <si>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</si>
  <si>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</si>
  <si>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</si>
  <si>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</si>
  <si>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</si>
  <si>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</si>
  <si>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</si>
  <si>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</si>
  <si>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</si>
  <si>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</si>
  <si>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</si>
  <si>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</si>
  <si>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</si>
  <si>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</si>
  <si>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</si>
  <si>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</si>
  <si>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</si>
  <si>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</si>
  <si>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</si>
  <si>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</si>
  <si>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</si>
  <si>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</si>
  <si>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</si>
  <si>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</si>
  <si>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</si>
  <si>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</si>
  <si>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</si>
  <si>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</si>
  <si>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</si>
  <si>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</si>
  <si>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</si>
  <si>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</si>
  <si>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</si>
  <si>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</si>
  <si>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</si>
  <si>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</si>
  <si>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</si>
  <si>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</si>
  <si>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</si>
  <si>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</si>
  <si>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</si>
  <si>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</si>
  <si>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</si>
  <si>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</si>
  <si>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</si>
  <si>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</si>
  <si>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</si>
  <si>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</si>
  <si>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</si>
  <si>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</si>
  <si>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</si>
  <si>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</si>
  <si>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</si>
  <si>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</si>
  <si>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</si>
  <si>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</si>
  <si>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</si>
  <si>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</si>
  <si>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</si>
  <si>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</si>
  <si>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</si>
  <si>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</si>
  <si>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</si>
  <si>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</si>
  <si>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</si>
  <si>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</si>
  <si>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</si>
  <si>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</si>
  <si>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</si>
  <si>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</si>
  <si>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</si>
  <si>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</si>
  <si>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</si>
  <si>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</si>
  <si>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</si>
  <si>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</si>
  <si>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</si>
  <si>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</si>
  <si>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</si>
  <si>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</si>
  <si>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</si>
  <si>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</si>
  <si>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</si>
  <si>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</si>
  <si>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</si>
  <si>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</si>
  <si>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</si>
  <si>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</si>
  <si>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</si>
  <si>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</si>
  <si>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</si>
  <si>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</si>
  <si>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</si>
  <si>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</si>
  <si>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</si>
  <si>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</si>
  <si>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</si>
  <si>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</si>
  <si>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</si>
  <si>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</si>
  <si>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</si>
  <si>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</si>
  <si>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</si>
  <si>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</si>
  <si>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</si>
  <si>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</si>
  <si>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</si>
  <si>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</si>
  <si>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</si>
  <si>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</si>
  <si>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</si>
  <si>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</si>
  <si>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</si>
  <si>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</si>
  <si>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</si>
  <si>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</si>
  <si>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</si>
  <si>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</si>
  <si>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</si>
  <si>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</si>
  <si>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</si>
  <si>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</si>
  <si>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</si>
  <si>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</si>
  <si>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</si>
  <si>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</si>
  <si>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</si>
  <si>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</si>
  <si>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</si>
  <si>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</si>
  <si>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</si>
  <si>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</si>
  <si>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</si>
  <si>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</si>
  <si>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</si>
  <si>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</si>
  <si>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</si>
  <si>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</si>
  <si>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</si>
  <si>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</si>
  <si>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</si>
  <si>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</si>
  <si>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</si>
  <si>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</si>
  <si>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</si>
  <si>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</si>
  <si>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</si>
  <si>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</si>
  <si>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</si>
  <si>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</si>
  <si>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</si>
  <si>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</si>
  <si>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</si>
  <si>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</si>
  <si>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</si>
  <si>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</si>
  <si>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</si>
  <si>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</si>
  <si>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</si>
  <si>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</si>
  <si>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</si>
  <si>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</si>
  <si>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</si>
  <si>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</si>
  <si>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</si>
  <si>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</si>
  <si>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</si>
  <si>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</si>
  <si>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</si>
  <si>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</si>
  <si>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</si>
  <si>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</si>
  <si>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</si>
  <si>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</si>
  <si>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</si>
  <si>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</si>
  <si>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</si>
  <si>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</si>
  <si>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</si>
  <si>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</si>
  <si>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</si>
  <si>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</si>
  <si>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</si>
  <si>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</si>
  <si>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</si>
  <si>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</si>
  <si>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</si>
  <si>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</si>
  <si>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</si>
  <si>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</si>
  <si>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</si>
  <si>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</si>
  <si>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</si>
  <si>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</si>
  <si>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</si>
  <si>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</si>
  <si>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</si>
  <si>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</si>
  <si>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</si>
  <si>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</si>
  <si>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</si>
  <si>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</si>
  <si>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</si>
  <si>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</si>
  <si>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</si>
  <si>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</si>
  <si>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</si>
  <si>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</si>
  <si>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</si>
  <si>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</si>
  <si>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</si>
  <si>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</si>
  <si>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</si>
  <si>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</si>
  <si>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</si>
  <si>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</si>
  <si>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</si>
  <si>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</si>
  <si>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</si>
  <si>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</si>
  <si>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</si>
  <si>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</si>
  <si>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</si>
  <si>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</si>
  <si>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</si>
  <si>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</si>
  <si>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</si>
  <si>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</si>
  <si>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</si>
  <si>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</si>
  <si>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</si>
  <si>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</si>
  <si>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</si>
  <si>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</si>
  <si>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</si>
  <si>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</si>
  <si>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</si>
  <si>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</si>
  <si>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</si>
  <si>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</si>
  <si>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</si>
  <si>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</si>
  <si>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</si>
  <si>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</si>
  <si>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</si>
  <si>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</si>
  <si>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</si>
  <si>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</si>
  <si>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</si>
  <si>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</si>
  <si>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</si>
  <si>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</si>
  <si>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</si>
  <si>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</si>
  <si>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</si>
  <si>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</si>
  <si>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</si>
  <si>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</si>
  <si>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</si>
  <si>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</si>
  <si>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</si>
  <si>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</si>
  <si>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</si>
  <si>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</si>
  <si>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</si>
  <si>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</si>
  <si>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</si>
  <si>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</si>
  <si>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</si>
  <si>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</si>
  <si>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</si>
  <si>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</si>
  <si>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</si>
  <si>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</si>
  <si>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</si>
  <si>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</si>
  <si>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</si>
  <si>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</si>
  <si>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</si>
  <si>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</si>
  <si>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</si>
  <si>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</si>
  <si>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</si>
  <si>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</si>
  <si>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</si>
  <si>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</si>
  <si>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</si>
  <si>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</si>
  <si>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</si>
  <si>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</si>
  <si>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</si>
  <si>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</si>
  <si>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</si>
  <si>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</si>
  <si>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</si>
  <si>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</si>
  <si>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</si>
  <si>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</si>
  <si>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</si>
  <si>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</si>
  <si>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</si>
  <si>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</si>
  <si>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</si>
  <si>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</si>
  <si>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</si>
  <si>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</si>
  <si>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</si>
  <si>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</si>
  <si>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</si>
  <si>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</si>
  <si>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</si>
  <si>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</si>
  <si>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</si>
  <si>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</si>
  <si>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</si>
  <si>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</si>
  <si>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</si>
  <si>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</si>
  <si>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</si>
  <si>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</si>
  <si>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</si>
  <si>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</si>
  <si>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</si>
  <si>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</si>
  <si>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</si>
  <si>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</si>
  <si>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</si>
  <si>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</si>
  <si>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</si>
  <si>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</si>
  <si>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</si>
  <si>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</si>
  <si>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</si>
  <si>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</si>
  <si>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</si>
  <si>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</si>
  <si>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</si>
  <si>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</si>
  <si>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</si>
  <si>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</si>
  <si>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</si>
  <si>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</si>
  <si>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</si>
  <si>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</si>
  <si>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</si>
  <si>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</si>
  <si>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</si>
  <si>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</si>
  <si>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</si>
  <si>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</si>
  <si>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</si>
  <si>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</si>
  <si>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</si>
  <si>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</si>
  <si>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</si>
  <si>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</si>
  <si>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</si>
  <si>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</si>
  <si>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</si>
  <si>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</si>
  <si>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</si>
  <si>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</si>
  <si>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</si>
  <si>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</si>
  <si>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</si>
  <si>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</si>
  <si>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</si>
  <si>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</si>
  <si>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</si>
  <si>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</si>
  <si>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</si>
  <si>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</si>
  <si>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</si>
  <si>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</si>
  <si>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</si>
  <si>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</si>
  <si>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</si>
  <si>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</si>
  <si>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</si>
  <si>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</si>
  <si>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</si>
  <si>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</si>
  <si>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</si>
  <si>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</si>
  <si>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</si>
  <si>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</si>
  <si>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</si>
  <si>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</si>
  <si>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</si>
  <si>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</si>
  <si>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</si>
  <si>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</si>
  <si>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</si>
  <si>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</si>
  <si>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</si>
  <si>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</si>
  <si>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</si>
  <si>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</si>
  <si>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</si>
  <si>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</si>
  <si>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</si>
  <si>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</si>
  <si>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</si>
  <si>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</si>
  <si>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</si>
  <si>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</si>
  <si>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</si>
  <si>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</si>
  <si>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</si>
  <si>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</si>
  <si>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</si>
  <si>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</si>
  <si>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</si>
  <si>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</si>
  <si>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</si>
  <si>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</si>
  <si>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</si>
  <si>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</si>
  <si>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</si>
  <si>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</si>
  <si>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</si>
  <si>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</si>
  <si>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</si>
  <si>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</si>
  <si>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</si>
  <si>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</si>
  <si>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</si>
  <si>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</si>
  <si>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</si>
  <si>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</si>
  <si>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</si>
  <si>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</si>
  <si>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</si>
  <si>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</si>
  <si>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</si>
  <si>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</si>
  <si>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</si>
  <si>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</si>
  <si>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</si>
  <si>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</si>
  <si>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</si>
  <si>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</si>
  <si>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</si>
  <si>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</si>
  <si>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</si>
  <si>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</si>
  <si>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</si>
  <si>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</si>
  <si>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</si>
  <si>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</si>
  <si>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</si>
  <si>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</si>
  <si>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</si>
  <si>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</si>
  <si>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</si>
  <si>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</si>
  <si>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</si>
  <si>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</si>
  <si>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</si>
  <si>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</si>
  <si>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</si>
  <si>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</si>
  <si>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</si>
  <si>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</si>
  <si>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</si>
  <si>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</si>
  <si>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</si>
  <si>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</si>
  <si>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</si>
  <si>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</si>
  <si>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</si>
  <si>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</si>
  <si>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</si>
  <si>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</si>
  <si>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</si>
  <si>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</si>
  <si>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</si>
  <si>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</si>
  <si>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</si>
  <si>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</si>
  <si>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</si>
  <si>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</si>
  <si>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</si>
  <si>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</si>
  <si>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</si>
  <si>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</si>
  <si>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</si>
  <si>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</si>
  <si>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</si>
  <si>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</si>
  <si>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</si>
  <si>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</si>
  <si>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</si>
  <si>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</si>
  <si>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</si>
  <si>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</si>
  <si>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</si>
  <si>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</si>
  <si>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</si>
  <si>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</si>
  <si>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</si>
  <si>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</si>
  <si>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</si>
  <si>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</si>
  <si>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</si>
  <si>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</si>
  <si>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</si>
  <si>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</si>
  <si>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</si>
  <si>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</si>
  <si>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</si>
  <si>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</si>
  <si>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</si>
  <si>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</si>
  <si>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</si>
  <si>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</si>
  <si>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</si>
  <si>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</si>
  <si>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</si>
  <si>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</si>
  <si>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</si>
  <si>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</si>
  <si>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</si>
  <si>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</si>
  <si>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</si>
  <si>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</si>
  <si>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</si>
  <si>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</si>
  <si>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</si>
  <si>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</si>
  <si>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</si>
  <si>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</si>
  <si>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</si>
  <si>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</si>
  <si>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</si>
  <si>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</si>
  <si>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</si>
  <si>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</si>
  <si>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</si>
  <si>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</si>
  <si>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</si>
  <si>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</si>
  <si>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</si>
  <si>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</si>
  <si>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</si>
  <si>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</si>
  <si>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</si>
  <si>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</si>
  <si>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</si>
  <si>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</si>
  <si>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</si>
  <si>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</si>
  <si>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</si>
  <si>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</si>
  <si>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</si>
  <si>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</si>
  <si>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</si>
  <si>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</si>
  <si>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</si>
  <si>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</si>
  <si>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</si>
  <si>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</si>
  <si>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</si>
  <si>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</si>
  <si>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</si>
  <si>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</si>
  <si>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</si>
  <si>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</si>
  <si>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</si>
  <si>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</si>
  <si>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</si>
  <si>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</si>
  <si>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</si>
  <si>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</si>
  <si>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</si>
  <si>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</si>
  <si>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</si>
  <si>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</si>
  <si>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</si>
  <si>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</si>
  <si>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</si>
  <si>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</si>
  <si>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</si>
  <si>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</si>
  <si>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</si>
  <si>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</si>
  <si>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</si>
  <si>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</si>
  <si>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</si>
  <si>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</si>
  <si>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</si>
  <si>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</si>
  <si>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</si>
  <si>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</si>
  <si>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</si>
  <si>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</si>
  <si>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</si>
  <si>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</si>
  <si>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</si>
  <si>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</si>
  <si>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</si>
  <si>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</si>
  <si>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</si>
  <si>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</si>
  <si>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</si>
  <si>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</si>
  <si>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</si>
  <si>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</si>
  <si>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</si>
  <si>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</si>
  <si>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</si>
  <si>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</si>
  <si>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</si>
  <si>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</si>
  <si>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</si>
  <si>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</si>
  <si>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</si>
  <si>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</si>
  <si>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</si>
  <si>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</si>
  <si>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</si>
  <si>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</si>
  <si>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</si>
  <si>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</si>
  <si>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</si>
  <si>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</si>
  <si>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</si>
  <si>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</si>
  <si>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</si>
  <si>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</si>
  <si>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</si>
  <si>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</si>
  <si>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</si>
  <si>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</si>
  <si>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</si>
  <si>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</si>
  <si>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</si>
  <si>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</si>
  <si>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</si>
  <si>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</si>
  <si>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</si>
  <si>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</si>
  <si>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</si>
  <si>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</si>
  <si>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</si>
  <si>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</si>
  <si>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</si>
  <si>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</si>
  <si>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</si>
  <si>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</si>
  <si>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</si>
  <si>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</si>
  <si>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</si>
  <si>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</si>
  <si>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</si>
  <si>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</si>
  <si>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</si>
  <si>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</si>
  <si>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</si>
  <si>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</si>
  <si>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</si>
  <si>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</si>
  <si>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</si>
  <si>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</si>
  <si>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</si>
  <si>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</si>
  <si>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</si>
  <si>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</si>
  <si>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</si>
  <si>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</si>
  <si>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</si>
  <si>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</si>
  <si>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</si>
  <si>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</si>
  <si>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</si>
  <si>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</si>
  <si>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</si>
  <si>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</si>
  <si>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</si>
  <si>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</si>
  <si>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</si>
  <si>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</si>
  <si>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</si>
  <si>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</si>
  <si>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</si>
  <si>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</si>
  <si>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</si>
  <si>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</si>
  <si>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</si>
  <si>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</si>
  <si>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</si>
  <si>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</si>
  <si>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</si>
  <si>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</si>
  <si>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</si>
  <si>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</si>
  <si>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</si>
  <si>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</si>
  <si>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</si>
  <si>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</si>
  <si>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</si>
  <si>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</si>
  <si>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</si>
  <si>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</si>
  <si>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</si>
  <si>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</si>
  <si>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</si>
  <si>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</si>
  <si>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</si>
  <si>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</si>
  <si>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</si>
  <si>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</si>
  <si>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</si>
  <si>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</si>
  <si>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</si>
  <si>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</si>
  <si>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</si>
  <si>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</si>
  <si>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</si>
  <si>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</si>
  <si>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</si>
  <si>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</si>
  <si>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</si>
  <si>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</si>
  <si>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</si>
  <si>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</si>
  <si>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</si>
  <si>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</si>
  <si>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</si>
  <si>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</si>
  <si>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</si>
  <si>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</si>
  <si>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</si>
  <si>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</si>
  <si>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</si>
  <si>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</si>
  <si>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</si>
  <si>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</si>
  <si>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</si>
  <si>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</si>
  <si>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</si>
  <si>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</si>
  <si>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</si>
  <si>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</si>
  <si>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</si>
  <si>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</si>
  <si>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</si>
  <si>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</si>
  <si>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</si>
  <si>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</si>
  <si>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</si>
  <si>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</si>
  <si>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</si>
  <si>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</si>
  <si>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</si>
  <si>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</si>
  <si>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</si>
  <si>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</si>
  <si>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</si>
  <si>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</si>
  <si>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</si>
  <si>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</si>
  <si>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</si>
  <si>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</si>
  <si>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</si>
  <si>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</si>
  <si>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</si>
  <si>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</si>
  <si>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</si>
  <si>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</si>
  <si>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</si>
  <si>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</si>
  <si>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</si>
  <si>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</si>
  <si>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</si>
  <si>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</si>
  <si>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</si>
  <si>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</si>
  <si>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</si>
  <si>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</si>
  <si>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</si>
  <si>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</si>
  <si>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</si>
  <si>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</si>
  <si>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</si>
  <si>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</si>
  <si>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</si>
  <si>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</si>
  <si>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</si>
  <si>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</si>
  <si>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</si>
  <si>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</si>
  <si>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</si>
  <si>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</si>
  <si>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</si>
  <si>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</si>
  <si>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</si>
  <si>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</si>
  <si>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</si>
  <si>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</si>
  <si>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</si>
  <si>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</si>
  <si>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</si>
  <si>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</si>
  <si>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</si>
  <si>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</si>
  <si>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</si>
  <si>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</si>
  <si>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</si>
  <si>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</si>
  <si>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</si>
  <si>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</si>
  <si>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</si>
  <si>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</si>
  <si>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</si>
  <si>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</si>
  <si>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</si>
  <si>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</si>
  <si>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</si>
  <si>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</si>
  <si>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</si>
  <si>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</si>
  <si>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</si>
  <si>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</si>
  <si>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</si>
  <si>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</si>
  <si>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</si>
  <si>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</si>
  <si>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</si>
  <si>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</si>
  <si>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</si>
  <si>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</si>
  <si>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</si>
  <si>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</si>
  <si>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</si>
  <si>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</si>
  <si>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</si>
  <si>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</si>
  <si>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</si>
  <si>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</si>
  <si>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</si>
  <si>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</si>
  <si>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</si>
  <si>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</si>
  <si>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</si>
  <si>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</si>
  <si>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</si>
  <si>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</si>
  <si>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</si>
  <si>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</si>
  <si>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</si>
  <si>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</si>
  <si>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</si>
  <si>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</si>
  <si>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</si>
  <si>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</si>
  <si>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</si>
  <si>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</si>
  <si>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</si>
  <si>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</si>
  <si>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</si>
  <si>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</si>
  <si>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</si>
  <si>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</si>
  <si>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</si>
  <si>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</si>
  <si>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</si>
  <si>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</si>
  <si>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</si>
  <si>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</si>
  <si>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</si>
  <si>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</si>
  <si>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</si>
  <si>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</si>
  <si>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</si>
  <si>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</si>
  <si>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</si>
  <si>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</si>
  <si>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</si>
  <si>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</si>
  <si>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</si>
  <si>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</si>
  <si>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</si>
  <si>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</si>
  <si>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</si>
  <si>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</si>
  <si>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</si>
  <si>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</si>
  <si>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</si>
  <si>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</si>
  <si>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</si>
  <si>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</si>
  <si>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</si>
  <si>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</si>
  <si>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</si>
  <si>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</si>
  <si>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</si>
  <si>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</si>
  <si>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</si>
  <si>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</si>
  <si>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</si>
  <si>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</si>
  <si>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</si>
  <si>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</si>
  <si>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</si>
  <si>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</si>
  <si>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</si>
  <si>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</si>
  <si>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</si>
  <si>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</si>
  <si>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</si>
  <si>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</si>
  <si>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</si>
  <si>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</si>
  <si>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</si>
  <si>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</si>
  <si>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</si>
  <si>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</si>
  <si>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</si>
  <si>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</si>
  <si>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</si>
  <si>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</si>
  <si>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</si>
  <si>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</si>
  <si>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</si>
  <si>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</si>
  <si>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</si>
  <si>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</si>
  <si>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</si>
  <si>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</si>
  <si>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</si>
  <si>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</si>
  <si>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</si>
  <si>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</si>
  <si>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</si>
  <si>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</si>
  <si>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</si>
  <si>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</si>
  <si>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</si>
  <si>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</si>
  <si>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</si>
  <si>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</si>
  <si>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</si>
  <si>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</si>
  <si>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</si>
  <si>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</si>
  <si>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</si>
  <si>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</si>
  <si>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</si>
  <si>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</si>
  <si>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</si>
  <si>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</si>
  <si>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</si>
  <si>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</si>
  <si>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</si>
  <si>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</si>
  <si>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</si>
  <si>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</si>
  <si>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</si>
  <si>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</si>
  <si>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</si>
  <si>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</si>
  <si>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</si>
  <si>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</si>
  <si>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</si>
  <si>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</si>
  <si>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</si>
  <si>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</si>
  <si>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</si>
  <si>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</si>
  <si>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</si>
  <si>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</si>
  <si>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</si>
  <si>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</si>
  <si>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</si>
  <si>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</si>
  <si>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</si>
  <si>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</si>
  <si>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</si>
  <si>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</si>
  <si>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</si>
  <si>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</si>
  <si>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</si>
  <si>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</si>
  <si>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</si>
  <si>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</si>
  <si>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</si>
  <si>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</si>
  <si>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</si>
  <si>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</si>
  <si>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</si>
  <si>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</si>
  <si>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</si>
  <si>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</si>
  <si>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</si>
  <si>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</si>
  <si>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</si>
  <si>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</si>
  <si>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</si>
  <si>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</si>
  <si>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</si>
  <si>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</si>
  <si>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</si>
  <si>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</si>
  <si>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</si>
  <si>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</si>
  <si>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</si>
  <si>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</si>
  <si>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</si>
  <si>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</si>
  <si>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</si>
  <si>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</si>
  <si>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</si>
  <si>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</si>
  <si>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</si>
  <si>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</si>
  <si>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</si>
  <si>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</si>
  <si>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</si>
  <si>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</si>
  <si>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</si>
  <si>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</si>
  <si>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</si>
  <si>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</si>
  <si>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</si>
  <si>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</si>
  <si>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</si>
  <si>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</si>
  <si>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</si>
  <si>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</si>
  <si>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</si>
  <si>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</si>
  <si>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</si>
  <si>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</si>
  <si>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</si>
  <si>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</si>
  <si>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</si>
  <si>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</si>
  <si>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</si>
  <si>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</si>
  <si>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</si>
  <si>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</si>
  <si>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</si>
  <si>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</si>
  <si>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</si>
  <si>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</si>
  <si>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</si>
  <si>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</si>
  <si>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</si>
  <si>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</si>
  <si>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</si>
  <si>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</si>
  <si>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</si>
  <si>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</si>
  <si>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</si>
  <si>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</si>
  <si>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</si>
  <si>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</si>
  <si>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</si>
  <si>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</si>
  <si>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</si>
  <si>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</si>
  <si>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</si>
  <si>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</si>
  <si>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</si>
  <si>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</si>
  <si>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</si>
  <si>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</si>
  <si>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</si>
  <si>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</si>
  <si>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</si>
  <si>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</si>
  <si>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</si>
  <si>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</si>
  <si>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</si>
  <si>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</si>
  <si>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</si>
  <si>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</si>
  <si>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</si>
  <si>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</si>
  <si>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</si>
  <si>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</si>
  <si>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</si>
  <si>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</si>
  <si>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</si>
  <si>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</si>
  <si>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</si>
  <si>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</si>
  <si>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</si>
  <si>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</si>
  <si>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</si>
  <si>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</si>
  <si>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</si>
  <si>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</si>
  <si>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</si>
  <si>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</si>
  <si>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</si>
  <si>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</si>
  <si>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</si>
  <si>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</si>
  <si>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</si>
  <si>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</si>
  <si>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</si>
  <si>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</si>
  <si>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</si>
  <si>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</si>
  <si>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</si>
  <si>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</si>
  <si>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</si>
  <si>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</si>
  <si>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</si>
  <si>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</si>
  <si>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</si>
  <si>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</si>
  <si>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</si>
  <si>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</si>
  <si>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</si>
  <si>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</si>
  <si>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</si>
  <si>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</si>
  <si>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</si>
  <si>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</si>
  <si>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</si>
  <si>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</si>
  <si>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</si>
  <si>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</si>
  <si>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</si>
  <si>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</si>
  <si>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</si>
  <si>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</si>
  <si>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</si>
  <si>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</si>
  <si>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</si>
  <si>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</si>
  <si>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</si>
  <si>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</si>
  <si>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</si>
  <si>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</si>
  <si>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</si>
  <si>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</si>
  <si>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</si>
  <si>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</si>
  <si>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</si>
  <si>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</si>
  <si>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</si>
  <si>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</si>
  <si>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</si>
  <si>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</si>
  <si>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</si>
  <si>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</si>
  <si>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</si>
  <si>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</si>
  <si>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</si>
  <si>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</si>
  <si>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</si>
  <si>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</si>
  <si>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</si>
  <si>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</si>
  <si>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</si>
  <si>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</si>
  <si>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</si>
  <si>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</si>
  <si>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</si>
  <si>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</si>
  <si>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</si>
  <si>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</si>
  <si>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</si>
  <si>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</si>
  <si>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</si>
  <si>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</si>
  <si>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</si>
  <si>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</si>
  <si>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</si>
  <si>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</si>
  <si>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</si>
  <si>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</si>
  <si>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</si>
  <si>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</si>
  <si>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</si>
  <si>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</si>
  <si>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</si>
  <si>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</si>
  <si>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</si>
  <si>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</si>
  <si>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</si>
  <si>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</si>
  <si>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</si>
  <si>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</si>
  <si>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</si>
  <si>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</si>
  <si>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</si>
  <si>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</si>
  <si>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</si>
  <si>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</si>
  <si>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</si>
  <si>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</si>
  <si>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</si>
  <si>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</si>
  <si>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</si>
  <si>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</si>
  <si>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</si>
  <si>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</si>
  <si>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</si>
  <si>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</si>
  <si>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</si>
  <si>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</si>
  <si>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</si>
  <si>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</si>
  <si>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</si>
  <si>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</si>
  <si>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</si>
  <si>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</si>
  <si>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</si>
  <si>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</si>
  <si>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</si>
  <si>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</si>
  <si>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</si>
  <si>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</si>
  <si>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</si>
  <si>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</si>
  <si>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</si>
  <si>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</si>
  <si>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</si>
  <si>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</si>
  <si>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</si>
  <si>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</si>
  <si>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</si>
  <si>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</si>
  <si>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</si>
  <si>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</si>
  <si>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</si>
  <si>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</si>
  <si>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</si>
  <si>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</si>
  <si>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</si>
  <si>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</si>
  <si>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</si>
  <si>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</si>
  <si>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</si>
  <si>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</si>
  <si>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</si>
  <si>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</si>
  <si>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</si>
  <si>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</si>
  <si>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</si>
  <si>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</si>
  <si>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</si>
  <si>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</si>
  <si>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</si>
  <si>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</si>
  <si>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</si>
  <si>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</si>
  <si>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</si>
  <si>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</si>
  <si>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</si>
  <si>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</si>
  <si>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</si>
  <si>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</si>
  <si>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</si>
  <si>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</si>
  <si>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</si>
  <si>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</si>
  <si>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</si>
  <si>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</si>
  <si>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</si>
  <si>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</si>
  <si>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</si>
  <si>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</si>
  <si>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</si>
  <si>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</si>
  <si>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</si>
  <si>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</si>
  <si>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</si>
  <si>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</si>
  <si>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</si>
  <si>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</si>
  <si>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</si>
  <si>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</si>
  <si>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</si>
  <si>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</si>
  <si>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</si>
  <si>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</si>
  <si>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</si>
  <si>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</si>
  <si>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</si>
  <si>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</si>
  <si>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</si>
  <si>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</si>
  <si>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</si>
  <si>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</si>
  <si>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</si>
  <si>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</si>
  <si>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</si>
  <si>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</si>
  <si>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</si>
  <si>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</si>
  <si>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</si>
  <si>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</si>
  <si>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</si>
  <si>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</si>
  <si>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</si>
  <si>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</si>
  <si>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</si>
  <si>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</si>
  <si>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</si>
  <si>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</si>
  <si>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</si>
  <si>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</si>
  <si>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</si>
  <si>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</si>
  <si>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</si>
  <si>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</si>
  <si>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</si>
  <si>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</si>
  <si>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</si>
  <si>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</si>
  <si>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</si>
  <si>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</si>
  <si>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</si>
  <si>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</si>
  <si>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</si>
  <si>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</si>
  <si>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</si>
  <si>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</si>
  <si>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</si>
  <si>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</si>
  <si>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</si>
  <si>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</si>
  <si>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</si>
  <si>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</si>
  <si>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</si>
  <si>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</si>
  <si>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</si>
  <si>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</si>
  <si>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</si>
  <si>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</si>
  <si>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</si>
  <si>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</si>
  <si>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</si>
  <si>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</si>
  <si>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</si>
  <si>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</si>
  <si>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</si>
  <si>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</si>
  <si>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</si>
  <si>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</si>
  <si>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</si>
  <si>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</si>
  <si>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</si>
  <si>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</si>
  <si>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</si>
  <si>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</si>
  <si>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</si>
  <si>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</si>
  <si>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</si>
  <si>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</si>
  <si>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</si>
  <si>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</si>
  <si>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</si>
  <si>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</si>
  <si>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</si>
  <si>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</si>
  <si>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</si>
  <si>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</si>
  <si>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</si>
  <si>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</si>
  <si>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</si>
  <si>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</si>
  <si>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</si>
  <si>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</si>
  <si>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</si>
  <si>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</si>
  <si>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</si>
  <si>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</si>
  <si>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</si>
  <si>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</si>
  <si>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</si>
  <si>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</si>
  <si>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</si>
  <si>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</si>
  <si>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</si>
  <si>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</si>
  <si>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</si>
  <si>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</si>
  <si>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</si>
  <si>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</si>
  <si>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</si>
  <si>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</si>
  <si>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</si>
  <si>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</si>
  <si>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</si>
  <si>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</si>
  <si>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</si>
  <si>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</si>
  <si>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</si>
  <si>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</si>
  <si>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</si>
  <si>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</si>
  <si>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</si>
  <si>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</si>
  <si>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</si>
  <si>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</si>
  <si>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</si>
  <si>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</si>
  <si>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</si>
  <si>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</si>
  <si>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</si>
  <si>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</si>
  <si>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</si>
  <si>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</si>
  <si>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</si>
  <si>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</si>
  <si>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</si>
  <si>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</si>
  <si>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</si>
  <si>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</si>
  <si>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</si>
  <si>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</si>
  <si>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</si>
  <si>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</si>
  <si>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</si>
  <si>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</si>
  <si>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</si>
  <si>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</si>
  <si>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</si>
  <si>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</si>
  <si>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</si>
  <si>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</si>
  <si>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</si>
  <si>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</si>
  <si>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</si>
  <si>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</si>
  <si>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</si>
  <si>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</si>
  <si>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</si>
  <si>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</si>
  <si>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</si>
  <si>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</si>
  <si>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</si>
  <si>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</si>
  <si>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</si>
  <si>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</si>
  <si>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</si>
  <si>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</si>
  <si>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</si>
  <si>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</si>
  <si>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</si>
  <si>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</si>
  <si>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</si>
  <si>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</si>
  <si>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</si>
  <si>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</si>
  <si>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</si>
  <si>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</si>
  <si>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</si>
  <si>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</si>
  <si>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</si>
  <si>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</si>
  <si>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</si>
  <si>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</si>
  <si>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</si>
  <si>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</si>
  <si>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</si>
  <si>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</si>
  <si>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</si>
  <si>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</si>
  <si>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</si>
  <si>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</si>
  <si>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</si>
  <si>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</si>
  <si>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</si>
  <si>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</si>
  <si>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</si>
  <si>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</si>
  <si>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</si>
  <si>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</si>
  <si>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</si>
  <si>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</si>
  <si>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</si>
  <si>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</si>
  <si>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</si>
  <si>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</si>
  <si>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</si>
  <si>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</si>
  <si>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</si>
  <si>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</si>
  <si>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</si>
  <si>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</si>
  <si>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</si>
  <si>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</si>
  <si>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</si>
  <si>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</si>
  <si>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</si>
  <si>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</si>
  <si>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</si>
  <si>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</si>
  <si>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</si>
  <si>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</si>
  <si>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</si>
  <si>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</si>
  <si>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</si>
  <si>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</si>
  <si>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</si>
  <si>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</si>
  <si>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</si>
  <si>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</si>
  <si>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</si>
  <si>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</si>
  <si>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</si>
  <si>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</si>
  <si>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</si>
  <si>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</si>
  <si>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</si>
  <si>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</si>
  <si>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</si>
  <si>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</si>
  <si>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</si>
  <si>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</si>
  <si>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</si>
  <si>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</si>
  <si>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</si>
  <si>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</si>
  <si>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</si>
  <si>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</si>
  <si>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</si>
  <si>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</si>
  <si>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</si>
  <si>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</si>
  <si>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</si>
  <si>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</si>
  <si>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</si>
  <si>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</si>
  <si>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</si>
  <si>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</si>
  <si>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</si>
  <si>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</si>
  <si>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</si>
  <si>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</si>
  <si>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</si>
  <si>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</si>
  <si>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</si>
  <si>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</si>
  <si>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</si>
  <si>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</si>
  <si>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</si>
  <si>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</si>
  <si>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</si>
  <si>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</si>
  <si>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</si>
  <si>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</si>
  <si>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</si>
  <si>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</si>
  <si>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</si>
  <si>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</si>
  <si>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</si>
  <si>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</si>
  <si>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</si>
  <si>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</si>
  <si>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</si>
  <si>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</si>
  <si>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</si>
  <si>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</si>
  <si>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</si>
  <si>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</si>
  <si>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</si>
  <si>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</si>
  <si>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</si>
  <si>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</si>
  <si>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</si>
  <si>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</si>
  <si>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</si>
  <si>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</si>
  <si>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</si>
  <si>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</si>
  <si>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</si>
  <si>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</si>
  <si>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</si>
  <si>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</si>
  <si>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</si>
  <si>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</si>
  <si>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</si>
  <si>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</si>
  <si>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</si>
  <si>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</si>
  <si>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</si>
  <si>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</si>
  <si>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</si>
  <si>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</si>
  <si>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</si>
  <si>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</si>
  <si>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</si>
  <si>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</si>
  <si>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</si>
  <si>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</si>
  <si>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</si>
  <si>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</si>
  <si>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</si>
  <si>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</si>
  <si>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</si>
  <si>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</si>
  <si>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</si>
  <si>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</si>
  <si>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</si>
  <si>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</si>
  <si>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</si>
  <si>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</si>
  <si>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</si>
  <si>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</si>
  <si>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</si>
  <si>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</si>
  <si>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</si>
  <si>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</si>
  <si>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</si>
  <si>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</si>
  <si>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</si>
  <si>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</si>
  <si>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</si>
  <si>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</si>
  <si>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</si>
  <si>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</si>
  <si>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</si>
  <si>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</si>
  <si>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</si>
  <si>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</si>
  <si>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</si>
  <si>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</si>
  <si>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</si>
  <si>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</si>
  <si>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</si>
  <si>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</si>
  <si>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</si>
  <si>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</si>
  <si>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</si>
  <si>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</si>
  <si>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</si>
  <si>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</si>
  <si>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</si>
  <si>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</si>
  <si>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</si>
  <si>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</si>
  <si>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</si>
  <si>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</si>
  <si>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</si>
  <si>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</si>
  <si>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</si>
  <si>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</si>
  <si>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</si>
  <si>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</si>
  <si>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</si>
  <si>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</si>
  <si>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</si>
  <si>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</si>
  <si>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</si>
  <si>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</si>
  <si>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</si>
  <si>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</si>
  <si>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</si>
  <si>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</si>
  <si>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</si>
  <si>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</si>
  <si>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</si>
  <si>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</si>
  <si>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</si>
  <si>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</si>
  <si>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</si>
  <si>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</si>
  <si>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</si>
  <si>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</si>
  <si>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</si>
  <si>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</si>
  <si>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</si>
  <si>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</si>
  <si>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</si>
  <si>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</si>
  <si>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</si>
  <si>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</si>
  <si>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</si>
  <si>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</si>
  <si>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</si>
  <si>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</si>
  <si>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</si>
  <si>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</si>
  <si>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</si>
  <si>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</si>
  <si>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</si>
  <si>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</si>
  <si>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</si>
  <si>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</si>
  <si>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</si>
  <si>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</si>
  <si>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</si>
  <si>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</si>
  <si>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</si>
  <si>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</si>
  <si>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</si>
  <si>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</si>
  <si>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</si>
  <si>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</si>
  <si>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</si>
  <si>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</si>
  <si>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</si>
  <si>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</si>
  <si>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</si>
  <si>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</si>
  <si>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</si>
  <si>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</si>
  <si>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</si>
  <si>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</si>
  <si>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</si>
  <si>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</si>
  <si>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</si>
  <si>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</si>
  <si>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</si>
  <si>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</si>
  <si>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</si>
  <si>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</si>
  <si>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</si>
  <si>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</si>
  <si>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</si>
  <si>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</si>
  <si>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</si>
  <si>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</si>
  <si>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</si>
  <si>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</si>
  <si>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</si>
  <si>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</si>
  <si>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</si>
  <si>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</si>
  <si>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</si>
  <si>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</si>
  <si>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</si>
  <si>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</si>
  <si>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</si>
  <si>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</si>
  <si>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</si>
  <si>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</si>
  <si>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</si>
  <si>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</si>
  <si>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</si>
  <si>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</si>
  <si>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</si>
  <si>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</si>
  <si>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</si>
  <si>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</si>
  <si>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</si>
  <si>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</si>
  <si>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</si>
  <si>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</si>
  <si>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</si>
  <si>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</si>
  <si>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</si>
  <si>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</si>
  <si>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</si>
  <si>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</si>
  <si>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</si>
  <si>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</si>
  <si>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</si>
  <si>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</si>
  <si>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</si>
  <si>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</si>
  <si>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</si>
  <si>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</si>
  <si>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</si>
  <si>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</si>
  <si>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</si>
  <si>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</si>
  <si>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</si>
  <si>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</si>
  <si>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</si>
  <si>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</si>
  <si>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</si>
  <si>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</si>
  <si>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</si>
  <si>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</si>
  <si>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</si>
  <si>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</si>
  <si>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</si>
  <si>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</si>
  <si>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</si>
  <si>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</si>
  <si>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</si>
  <si>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</si>
  <si>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</si>
  <si>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</si>
  <si>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</si>
  <si>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</si>
  <si>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</si>
  <si>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</si>
  <si>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</si>
  <si>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</si>
  <si>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</si>
  <si>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</si>
  <si>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</si>
  <si>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</si>
  <si>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</si>
  <si>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</si>
  <si>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</si>
  <si>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</si>
  <si>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</si>
  <si>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</si>
  <si>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</si>
  <si>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</si>
  <si>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</si>
  <si>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</si>
  <si>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</si>
  <si>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</si>
  <si>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</si>
  <si>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</si>
  <si>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</si>
  <si>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</si>
  <si>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</si>
  <si>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</si>
  <si>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</si>
  <si>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</si>
  <si>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</si>
  <si>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</si>
  <si>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</si>
  <si>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</si>
  <si>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</si>
  <si>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</si>
  <si>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</si>
  <si>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</si>
  <si>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</si>
  <si>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</si>
  <si>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</si>
  <si>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</si>
  <si>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</si>
  <si>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</si>
  <si>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</si>
  <si>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</si>
  <si>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</si>
  <si>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</si>
  <si>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</si>
  <si>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</si>
  <si>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</si>
  <si>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</si>
  <si>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</si>
  <si>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</si>
  <si>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</si>
  <si>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</si>
  <si>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</si>
  <si>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</si>
  <si>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</si>
  <si>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</si>
  <si>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</si>
  <si>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</si>
  <si>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</si>
  <si>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</si>
  <si>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</si>
  <si>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</si>
  <si>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</si>
  <si>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</si>
  <si>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</si>
  <si>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</si>
  <si>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</si>
  <si>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</si>
  <si>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</si>
  <si>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</si>
  <si>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</si>
  <si>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</si>
  <si>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</si>
  <si>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</si>
  <si>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</si>
  <si>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</si>
  <si>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</si>
  <si>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</si>
  <si>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</si>
  <si>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</si>
  <si>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</si>
  <si>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</si>
  <si>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</si>
  <si>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</si>
  <si>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</si>
  <si>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</si>
  <si>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</si>
  <si>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</si>
  <si>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</si>
  <si>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</si>
  <si>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</si>
  <si>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</si>
  <si>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</si>
  <si>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</si>
  <si>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</si>
  <si>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</si>
  <si>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</si>
  <si>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</si>
  <si>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</si>
  <si>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</si>
  <si>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</si>
  <si>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</si>
  <si>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</si>
  <si>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</si>
  <si>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</si>
  <si>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</si>
  <si>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</si>
  <si>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</si>
  <si>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</si>
  <si>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</si>
  <si>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</si>
  <si>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</si>
  <si>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</si>
  <si>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</si>
  <si>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</si>
  <si>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</si>
  <si>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</si>
  <si>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</si>
  <si>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</si>
  <si>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</si>
  <si>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</si>
  <si>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</si>
  <si>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</si>
  <si>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</si>
  <si>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</si>
  <si>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</si>
  <si>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</si>
  <si>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</si>
  <si>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</si>
  <si>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</si>
  <si>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</si>
  <si>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</si>
  <si>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</si>
  <si>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</si>
  <si>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</si>
  <si>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</si>
  <si>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</si>
  <si>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</si>
  <si>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</si>
  <si>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</si>
  <si>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</si>
  <si>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</si>
  <si>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</si>
  <si>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</si>
  <si>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</si>
  <si>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</si>
  <si>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</si>
  <si>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</si>
  <si>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</si>
  <si>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</si>
  <si>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</si>
  <si>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</si>
  <si>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</si>
  <si>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</si>
  <si>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</si>
  <si>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</si>
  <si>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</si>
  <si>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</si>
  <si>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</si>
  <si>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</si>
  <si>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</si>
  <si>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</si>
  <si>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</si>
  <si>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</si>
  <si>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</si>
  <si>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</si>
  <si>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</si>
  <si>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</si>
  <si>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</si>
  <si>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</si>
  <si>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</si>
  <si>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</si>
  <si>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</si>
  <si>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</si>
  <si>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</si>
  <si>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</si>
  <si>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</si>
  <si>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</si>
  <si>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</si>
  <si>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</si>
  <si>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</si>
  <si>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</si>
  <si>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</si>
  <si>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</si>
  <si>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</si>
  <si>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</si>
  <si>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</si>
  <si>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</si>
  <si>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</si>
  <si>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</si>
  <si>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</si>
  <si>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</si>
  <si>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</si>
  <si>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</si>
  <si>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</si>
  <si>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</si>
  <si>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</si>
  <si>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</si>
  <si>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</si>
  <si>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</si>
  <si>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</si>
  <si>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</si>
  <si>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</si>
  <si>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</si>
  <si>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</si>
  <si>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</si>
  <si>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</si>
  <si>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</si>
  <si>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</si>
  <si>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</si>
  <si>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</si>
  <si>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</si>
  <si>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</si>
  <si>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</si>
  <si>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</si>
  <si>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</si>
  <si>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</si>
  <si>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</si>
  <si>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</si>
  <si>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</si>
  <si>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</si>
  <si>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</si>
  <si>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</si>
  <si>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</si>
  <si>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</si>
  <si>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</si>
  <si>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</si>
  <si>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</si>
  <si>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</si>
  <si>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</si>
  <si>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</si>
  <si>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</si>
  <si>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</si>
  <si>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</si>
  <si>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</si>
  <si>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</si>
  <si>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</si>
  <si>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</si>
  <si>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</si>
  <si>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</si>
  <si>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</si>
  <si>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</si>
  <si>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</si>
  <si>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</si>
  <si>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</si>
  <si>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</si>
  <si>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</si>
  <si>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</si>
  <si>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</si>
  <si>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</si>
  <si>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</si>
  <si>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</si>
  <si>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</si>
  <si>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</si>
  <si>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</si>
  <si>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</si>
  <si>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</si>
  <si>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</si>
  <si>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</si>
  <si>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</si>
  <si>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</si>
  <si>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</si>
  <si>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</si>
  <si>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</si>
  <si>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</si>
  <si>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</si>
  <si>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</si>
  <si>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</si>
  <si>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</si>
  <si>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</si>
  <si>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</si>
  <si>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</si>
  <si>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</si>
  <si>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</si>
  <si>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</si>
  <si>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</si>
  <si>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</si>
  <si>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</si>
  <si>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</si>
  <si>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</si>
  <si>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</si>
  <si>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</si>
  <si>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</si>
  <si>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</si>
  <si>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</si>
  <si>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</si>
  <si>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</si>
  <si>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</si>
  <si>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</si>
  <si>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</si>
  <si>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</si>
  <si>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</si>
  <si>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</si>
  <si>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</si>
  <si>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</si>
  <si>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</si>
  <si>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</si>
  <si>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</si>
  <si>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</si>
  <si>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</si>
  <si>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</si>
  <si>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</si>
  <si>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</si>
  <si>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</si>
  <si>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</si>
  <si>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</si>
  <si>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</si>
  <si>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</si>
  <si>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</si>
  <si>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</si>
  <si>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</si>
  <si>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</si>
  <si>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</si>
  <si>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</si>
  <si>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</si>
  <si>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</si>
  <si>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</si>
  <si>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</si>
  <si>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</si>
  <si>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</si>
  <si>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</si>
  <si>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</si>
  <si>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</si>
  <si>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</si>
  <si>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</si>
  <si>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</si>
  <si>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</si>
  <si>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</si>
  <si>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</si>
  <si>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</si>
  <si>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</si>
  <si>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</si>
  <si>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</si>
  <si>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</si>
  <si>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</si>
  <si>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</si>
  <si>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</si>
  <si>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</si>
  <si>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</si>
  <si>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</si>
  <si>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</si>
  <si>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</si>
  <si>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</si>
  <si>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</si>
  <si>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</si>
  <si>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</si>
  <si>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</si>
  <si>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</si>
  <si>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</si>
  <si>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</si>
  <si>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</si>
  <si>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</si>
  <si>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</si>
  <si>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</si>
  <si>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</si>
  <si>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</si>
  <si>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</si>
  <si>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</si>
  <si>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</si>
  <si>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</si>
  <si>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</si>
  <si>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</si>
  <si>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</si>
  <si>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</si>
  <si>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</si>
  <si>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</si>
  <si>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</si>
  <si>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</si>
  <si>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</si>
  <si>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</si>
  <si>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</si>
  <si>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</si>
  <si>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</si>
  <si>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</si>
  <si>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</si>
  <si>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</si>
  <si>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</si>
  <si>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</si>
  <si>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</si>
  <si>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</si>
  <si>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</si>
  <si>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</si>
  <si>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</si>
  <si>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</si>
  <si>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</si>
  <si>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</si>
  <si>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</si>
  <si>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</si>
  <si>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</si>
  <si>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</si>
  <si>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</si>
  <si>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</si>
  <si>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</si>
  <si>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</si>
  <si>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</si>
  <si>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</si>
  <si>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</si>
  <si>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</si>
  <si>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</si>
  <si>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</si>
  <si>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</si>
  <si>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</si>
  <si>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</si>
  <si>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</si>
  <si>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</si>
  <si>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</si>
  <si>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</si>
  <si>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</si>
  <si>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</si>
  <si>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</si>
  <si>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</si>
  <si>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</si>
  <si>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</si>
  <si>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</si>
  <si>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</si>
  <si>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</si>
  <si>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</si>
  <si>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</si>
  <si>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</si>
  <si>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</si>
  <si>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</si>
  <si>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</si>
  <si>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</si>
  <si>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</si>
  <si>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</si>
  <si>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</si>
  <si>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</si>
  <si>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</si>
  <si>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</si>
  <si>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</si>
  <si>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</si>
  <si>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</si>
  <si>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</si>
  <si>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</si>
  <si>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</si>
  <si>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</si>
  <si>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</si>
  <si>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</si>
  <si>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</si>
  <si>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</si>
  <si>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</si>
  <si>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</si>
  <si>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</si>
  <si>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</si>
  <si>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</si>
  <si>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</si>
  <si>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</si>
  <si>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</si>
  <si>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</si>
  <si>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</si>
  <si>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</si>
  <si>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</si>
  <si>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</si>
  <si>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</si>
  <si>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</si>
  <si>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</si>
  <si>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</si>
  <si>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</si>
  <si>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</si>
  <si>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</si>
  <si>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</si>
  <si>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</si>
  <si>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</si>
  <si>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</si>
  <si>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</si>
  <si>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</si>
  <si>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</si>
  <si>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</si>
  <si>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</si>
  <si>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</si>
  <si>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</si>
  <si>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</si>
  <si>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</si>
  <si>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</si>
  <si>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</si>
  <si>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</si>
  <si>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</si>
  <si>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</si>
  <si>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</si>
  <si>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</si>
  <si>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</si>
  <si>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</si>
  <si>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</si>
  <si>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</si>
  <si>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</si>
  <si>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</si>
  <si>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</si>
  <si>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</si>
  <si>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</si>
  <si>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</si>
  <si>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</si>
  <si>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</si>
  <si>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</si>
  <si>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</si>
  <si>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</si>
  <si>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</si>
  <si>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</si>
  <si>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</si>
  <si>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</si>
  <si>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</si>
  <si>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</si>
  <si>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</si>
  <si>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</si>
  <si>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</si>
  <si>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</si>
  <si>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</si>
  <si>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</si>
  <si>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</si>
  <si>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</si>
  <si>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</si>
  <si>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</si>
  <si>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</si>
  <si>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</si>
  <si>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</si>
  <si>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</si>
  <si>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</si>
  <si>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</si>
  <si>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</si>
  <si>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</si>
  <si>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</si>
  <si>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</si>
  <si>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</si>
  <si>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</si>
  <si>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</si>
  <si>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</si>
  <si>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</si>
  <si>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</si>
  <si>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</si>
  <si>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</si>
  <si>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</si>
  <si>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</si>
  <si>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</si>
  <si>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</si>
  <si>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</si>
  <si>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</si>
  <si>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</si>
  <si>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</si>
  <si>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</si>
  <si>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</si>
  <si>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</si>
  <si>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</si>
  <si>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</si>
  <si>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</si>
  <si>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</si>
  <si>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</si>
  <si>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</si>
  <si>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</si>
  <si>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</si>
  <si>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</si>
  <si>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</si>
  <si>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</si>
  <si>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</si>
  <si>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</si>
  <si>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</si>
  <si>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</si>
  <si>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</si>
  <si>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</si>
  <si>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</si>
  <si>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</si>
  <si>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</si>
  <si>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</si>
  <si>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</si>
  <si>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</si>
  <si>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</si>
  <si>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</si>
  <si>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</si>
  <si>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</si>
  <si>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</si>
  <si>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</si>
  <si>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</si>
  <si>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</si>
  <si>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</si>
  <si>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</si>
  <si>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</si>
  <si>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</si>
  <si>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</si>
  <si>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</si>
  <si>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</si>
  <si>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</si>
  <si>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</si>
  <si>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</si>
  <si>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</si>
  <si>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</si>
  <si>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</si>
  <si>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</si>
  <si>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</si>
  <si>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</si>
  <si>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</si>
  <si>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</si>
  <si>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</si>
  <si>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</si>
  <si>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</si>
  <si>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</si>
  <si>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</si>
  <si>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</si>
  <si>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</si>
  <si>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</si>
  <si>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</si>
  <si>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</si>
  <si>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</si>
  <si>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</si>
  <si>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</si>
  <si>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</si>
  <si>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</si>
  <si>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</si>
  <si>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</si>
  <si>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</si>
  <si>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</si>
  <si>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</si>
  <si>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</si>
  <si>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</si>
  <si>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</si>
  <si>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</si>
  <si>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</si>
  <si>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</si>
  <si>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</si>
  <si>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</si>
  <si>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</si>
  <si>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</si>
  <si>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</si>
  <si>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</si>
  <si>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</si>
  <si>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</si>
  <si>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</si>
  <si>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</si>
  <si>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</si>
  <si>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</si>
  <si>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</si>
  <si>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</si>
  <si>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</si>
  <si>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</si>
  <si>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</si>
  <si>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</si>
  <si>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</si>
  <si>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</si>
  <si>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</si>
  <si>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</si>
  <si>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</si>
  <si>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</si>
  <si>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</si>
  <si>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</si>
  <si>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</si>
  <si>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</si>
  <si>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</si>
  <si>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</si>
  <si>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</si>
  <si>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</si>
  <si>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</si>
  <si>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</si>
  <si>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</si>
  <si>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</si>
  <si>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</si>
  <si>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</si>
  <si>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</si>
  <si>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</si>
  <si>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</si>
  <si>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</si>
  <si>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</si>
  <si>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</si>
  <si>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</si>
  <si>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</si>
  <si>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</si>
  <si>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</si>
  <si>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</si>
  <si>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</si>
  <si>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</si>
  <si>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</si>
  <si>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</si>
  <si>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</si>
  <si>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</si>
  <si>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</si>
  <si>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</si>
  <si>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</si>
  <si>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</si>
  <si>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</si>
  <si>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</si>
  <si>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</si>
  <si>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</si>
  <si>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</si>
  <si>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</si>
  <si>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</si>
  <si>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</si>
  <si>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</si>
  <si>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</si>
  <si>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</si>
  <si>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</si>
  <si>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</si>
  <si>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</si>
  <si>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</si>
  <si>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</si>
  <si>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</si>
  <si>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</si>
  <si>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</si>
  <si>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</si>
  <si>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</si>
  <si>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</si>
  <si>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</si>
  <si>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</si>
  <si>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</si>
  <si>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</si>
  <si>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</si>
  <si>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</si>
  <si>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</si>
  <si>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</si>
  <si>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</si>
  <si>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</si>
  <si>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</si>
  <si>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</si>
  <si>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</si>
  <si>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</si>
  <si>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</si>
  <si>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</si>
  <si>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</si>
  <si>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</si>
  <si>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</si>
  <si>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</si>
  <si>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</si>
  <si>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</si>
  <si>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</si>
  <si>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</si>
  <si>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</si>
  <si>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</si>
  <si>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</si>
  <si>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</si>
  <si>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</si>
  <si>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</si>
  <si>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</si>
  <si>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</si>
  <si>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</si>
  <si>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</si>
  <si>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</si>
  <si>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</si>
  <si>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</si>
  <si>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</si>
  <si>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</si>
  <si>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</si>
  <si>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</si>
  <si>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</si>
  <si>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</si>
  <si>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</si>
  <si>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</si>
  <si>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</si>
  <si>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</si>
  <si>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</si>
  <si>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</si>
  <si>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</si>
  <si>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</si>
  <si>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</si>
  <si>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</si>
  <si>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</si>
  <si>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</si>
  <si>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</si>
  <si>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</si>
  <si>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</si>
  <si>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</si>
  <si>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</si>
  <si>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</si>
  <si>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</si>
  <si>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</si>
  <si>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</si>
  <si>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</si>
  <si>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</si>
  <si>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</si>
  <si>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</si>
  <si>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</si>
  <si>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</si>
  <si>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</si>
  <si>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</si>
  <si>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</si>
  <si>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</si>
  <si>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</si>
  <si>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</si>
  <si>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</si>
  <si>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</si>
  <si>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</si>
  <si>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</si>
  <si>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</si>
  <si>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</si>
  <si>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</si>
  <si>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</si>
  <si>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</si>
  <si>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</si>
  <si>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</si>
  <si>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</si>
  <si>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</si>
  <si>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</si>
  <si>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</si>
  <si>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</si>
  <si>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</si>
  <si>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</si>
  <si>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</si>
  <si>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</si>
  <si>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</si>
  <si>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</si>
  <si>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</si>
  <si>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</si>
  <si>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</si>
  <si>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</si>
  <si>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</si>
  <si>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</si>
  <si>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</si>
  <si>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</si>
  <si>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</si>
  <si>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</si>
  <si>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</si>
  <si>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</si>
  <si>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</si>
  <si>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</si>
  <si>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</si>
  <si>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</si>
  <si>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</si>
  <si>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</si>
  <si>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</si>
  <si>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</si>
  <si>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</si>
  <si>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</si>
  <si>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</si>
  <si>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</si>
  <si>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</si>
  <si>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</si>
  <si>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</si>
  <si>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</si>
  <si>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</si>
  <si>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</si>
  <si>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</si>
  <si>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</si>
  <si>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</si>
  <si>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</si>
  <si>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</si>
  <si>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</si>
  <si>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</si>
  <si>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</si>
  <si>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</si>
  <si>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</si>
  <si>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</si>
  <si>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</si>
  <si>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</si>
  <si>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</si>
  <si>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</si>
  <si>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</si>
  <si>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</si>
  <si>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</si>
  <si>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</si>
  <si>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</si>
  <si>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</si>
  <si>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</si>
  <si>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</si>
  <si>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</si>
  <si>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</si>
  <si>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</si>
  <si>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</si>
  <si>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</si>
  <si>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</si>
  <si>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</si>
  <si>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</si>
  <si>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</si>
  <si>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</si>
  <si>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</si>
  <si>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</si>
  <si>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</si>
  <si>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</si>
  <si>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</si>
  <si>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</si>
  <si>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</si>
  <si>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</si>
  <si>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</si>
  <si>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</si>
  <si>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</si>
  <si>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</si>
  <si>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</si>
  <si>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</si>
  <si>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</si>
  <si>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</si>
  <si>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</si>
  <si>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</si>
  <si>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</si>
  <si>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</si>
  <si>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</si>
  <si>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</si>
  <si>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</si>
  <si>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</si>
  <si>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</si>
  <si>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</si>
  <si>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</si>
  <si>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</si>
  <si>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</si>
  <si>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</si>
  <si>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</si>
  <si>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</si>
  <si>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</si>
  <si>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</si>
  <si>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</si>
  <si>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</si>
  <si>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</si>
  <si>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</si>
  <si>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</si>
  <si>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</si>
  <si>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</si>
  <si>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</si>
  <si>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</si>
  <si>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</si>
  <si>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</si>
  <si>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</si>
  <si>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</si>
  <si>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</si>
  <si>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</si>
  <si>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</si>
  <si>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</si>
  <si>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</si>
  <si>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</si>
  <si>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</si>
  <si>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</si>
  <si>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</si>
  <si>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</si>
  <si>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</si>
  <si>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</si>
  <si>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</si>
  <si>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</si>
  <si>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</si>
  <si>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</si>
  <si>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</si>
  <si>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</si>
  <si>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</si>
  <si>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</si>
  <si>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</si>
  <si>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</si>
  <si>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</si>
  <si>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</si>
  <si>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</si>
  <si>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</si>
  <si>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</si>
  <si>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</si>
  <si>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</si>
  <si>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</si>
  <si>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</si>
  <si>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</si>
  <si>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</si>
  <si>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</si>
  <si>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</si>
  <si>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</si>
  <si>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</si>
  <si>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</si>
  <si>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</si>
  <si>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</si>
  <si>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</si>
  <si>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</si>
  <si>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</si>
  <si>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</si>
  <si>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</si>
  <si>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</si>
  <si>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</si>
  <si>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</si>
  <si>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</si>
  <si>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</si>
  <si>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</si>
  <si>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</si>
  <si>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</si>
  <si>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</si>
  <si>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</si>
  <si>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</si>
  <si>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</si>
  <si>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</si>
  <si>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</si>
  <si>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</si>
  <si>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</si>
  <si>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</si>
  <si>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</si>
  <si>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</si>
  <si>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</si>
  <si>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</si>
  <si>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</si>
  <si>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</si>
  <si>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</si>
  <si>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</si>
  <si>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</si>
  <si>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</si>
  <si>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</si>
  <si>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</si>
  <si>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</si>
  <si>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</si>
  <si>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</si>
  <si>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</si>
  <si>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</si>
  <si>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</si>
  <si>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</si>
  <si>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</si>
  <si>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</si>
  <si>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</si>
  <si>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</si>
  <si>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</si>
  <si>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</si>
  <si>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</si>
  <si>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</si>
  <si>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</si>
  <si>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</si>
  <si>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</si>
  <si>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</si>
  <si>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</si>
  <si>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</si>
  <si>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</si>
  <si>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</si>
  <si>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</si>
  <si>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</si>
  <si>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</si>
  <si>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</si>
  <si>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</si>
  <si>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</si>
  <si>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</si>
  <si>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</si>
  <si>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</si>
  <si>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</si>
  <si>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</si>
  <si>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</si>
  <si>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</si>
  <si>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</si>
  <si>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</si>
  <si>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</si>
  <si>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</si>
  <si>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</si>
  <si>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</si>
  <si>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</si>
  <si>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</si>
  <si>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</si>
  <si>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</si>
  <si>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</si>
  <si>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</si>
  <si>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</si>
  <si>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</si>
  <si>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</si>
  <si>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</si>
  <si>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</si>
  <si>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</si>
  <si>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</si>
  <si>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</si>
  <si>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</si>
  <si>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</si>
  <si>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</si>
  <si>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</si>
  <si>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</si>
  <si>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</si>
  <si>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</si>
  <si>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</si>
  <si>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</si>
  <si>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</si>
  <si>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</si>
  <si>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</si>
  <si>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</si>
  <si>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</si>
  <si>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</si>
  <si>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</si>
  <si>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</si>
  <si>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</si>
  <si>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</si>
  <si>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</si>
  <si>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</si>
  <si>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</si>
  <si>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</si>
  <si>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</si>
  <si>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</si>
  <si>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</si>
  <si>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</si>
  <si>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</si>
  <si>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</si>
  <si>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</si>
  <si>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</si>
  <si>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</si>
  <si>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</si>
  <si>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</si>
  <si>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</si>
  <si>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</si>
  <si>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</si>
  <si>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</si>
  <si>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</si>
  <si>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</si>
  <si>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</si>
  <si>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</si>
  <si>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</si>
  <si>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</si>
  <si>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</si>
  <si>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</si>
  <si>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</si>
  <si>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</si>
  <si>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</si>
  <si>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</si>
  <si>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</si>
  <si>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</si>
  <si>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</si>
  <si>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</si>
  <si>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</si>
  <si>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</si>
  <si>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</si>
  <si>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</si>
  <si>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</si>
  <si>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</si>
  <si>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</si>
  <si>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</si>
  <si>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</si>
  <si>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</si>
  <si>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</si>
  <si>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</si>
  <si>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</si>
  <si>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</si>
  <si>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</si>
  <si>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</si>
  <si>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</si>
  <si>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</si>
  <si>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</si>
  <si>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</si>
  <si>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</si>
  <si>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</si>
  <si>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</si>
  <si>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</si>
  <si>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</si>
  <si>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</si>
  <si>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</si>
  <si>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</si>
  <si>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</si>
  <si>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</si>
  <si>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</si>
  <si>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</si>
  <si>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</si>
  <si>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</si>
  <si>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</si>
  <si>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</si>
  <si>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</si>
  <si>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</si>
  <si>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</si>
  <si>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</si>
  <si>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</si>
  <si>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</si>
  <si>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</si>
  <si>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</si>
  <si>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</si>
  <si>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</si>
  <si>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</si>
  <si>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</si>
  <si>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</si>
  <si>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</si>
  <si>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</si>
  <si>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</si>
  <si>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</si>
  <si>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</si>
  <si>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</si>
  <si>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</si>
  <si>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</si>
  <si>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</si>
  <si>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</si>
  <si>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</si>
  <si>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</si>
  <si>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</si>
  <si>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</si>
  <si>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</si>
  <si>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</si>
  <si>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</si>
  <si>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</si>
  <si>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</si>
  <si>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</si>
  <si>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</si>
  <si>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</si>
  <si>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</si>
  <si>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</si>
  <si>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</si>
  <si>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</si>
  <si>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</si>
  <si>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</si>
  <si>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</si>
  <si>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</si>
  <si>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</si>
  <si>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</si>
  <si>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</si>
  <si>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</si>
  <si>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</si>
  <si>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</si>
  <si>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</si>
  <si>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</si>
  <si>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</si>
  <si>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</si>
  <si>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</si>
  <si>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</si>
  <si>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</si>
  <si>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</si>
  <si>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</si>
  <si>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</si>
  <si>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</si>
  <si>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</si>
  <si>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</si>
  <si>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</si>
  <si>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</si>
  <si>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</si>
  <si>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</si>
  <si>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</si>
  <si>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</si>
  <si>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</si>
  <si>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</si>
  <si>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</si>
  <si>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</si>
  <si>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</si>
  <si>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</si>
  <si>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</si>
  <si>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</si>
  <si>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</si>
  <si>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</si>
  <si>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</si>
  <si>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</si>
  <si>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</si>
  <si>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</si>
  <si>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</si>
  <si>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</si>
  <si>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</si>
  <si>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</si>
  <si>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</si>
  <si>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</si>
  <si>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</si>
  <si>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</si>
  <si>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</si>
  <si>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</si>
  <si>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</si>
  <si>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</si>
  <si>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</si>
  <si>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</si>
  <si>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</si>
  <si>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</si>
  <si>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</si>
  <si>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</si>
  <si>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</si>
  <si>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</si>
  <si>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</si>
  <si>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</si>
  <si>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</si>
  <si>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</si>
  <si>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</si>
  <si>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</si>
  <si>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</si>
  <si>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</si>
  <si>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</si>
  <si>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</si>
  <si>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</si>
  <si>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</si>
  <si>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</si>
  <si>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</si>
  <si>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</si>
  <si>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</si>
  <si>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</si>
  <si>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</si>
  <si>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</si>
  <si>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</si>
  <si>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</si>
  <si>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</si>
  <si>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</si>
  <si>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</si>
  <si>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</si>
  <si>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</si>
  <si>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</si>
  <si>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</si>
  <si>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</si>
  <si>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</si>
  <si>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</si>
  <si>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</si>
  <si>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</si>
  <si>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</si>
  <si>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</si>
  <si>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</si>
  <si>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</si>
  <si>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</si>
  <si>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</si>
  <si>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</si>
  <si>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</si>
  <si>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</si>
  <si>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</si>
  <si>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</si>
  <si>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</si>
  <si>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</si>
  <si>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</si>
  <si>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</si>
  <si>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</si>
  <si>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</si>
  <si>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</si>
  <si>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</si>
  <si>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</si>
  <si>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</si>
  <si>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</si>
  <si>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</si>
  <si>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</si>
  <si>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</si>
  <si>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</si>
  <si>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</si>
  <si>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</si>
  <si>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</si>
  <si>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</si>
  <si>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</si>
  <si>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</si>
  <si>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</si>
  <si>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</si>
  <si>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</si>
  <si>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</si>
  <si>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</si>
  <si>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</si>
  <si>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</si>
  <si>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</si>
  <si>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</si>
  <si>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</si>
  <si>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</si>
  <si>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</si>
  <si>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</si>
  <si>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</si>
  <si>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</si>
  <si>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</si>
  <si>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</si>
  <si>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</si>
  <si>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</si>
  <si>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</si>
  <si>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</si>
  <si>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</si>
  <si>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</si>
  <si>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</si>
  <si>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</si>
  <si>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</si>
  <si>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</si>
  <si>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</si>
  <si>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</si>
  <si>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</si>
  <si>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</si>
  <si>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</si>
  <si>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</si>
  <si>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</si>
  <si>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</si>
  <si>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</si>
  <si>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</si>
  <si>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</si>
  <si>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</si>
  <si>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</si>
  <si>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</si>
  <si>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</si>
  <si>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</si>
  <si>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</si>
  <si>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</si>
  <si>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</si>
  <si>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</si>
  <si>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</si>
  <si>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</si>
  <si>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</si>
  <si>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</si>
  <si>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</si>
  <si>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</si>
  <si>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</si>
  <si>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</si>
  <si>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</si>
  <si>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</si>
  <si>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</si>
  <si>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</si>
  <si>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</si>
  <si>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</si>
  <si>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</si>
  <si>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</si>
  <si>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</si>
  <si>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</si>
  <si>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</si>
  <si>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</si>
  <si>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</si>
  <si>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</si>
  <si>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</si>
  <si>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</si>
  <si>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</si>
  <si>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</si>
  <si>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</si>
  <si>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</si>
  <si>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</si>
  <si>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</si>
  <si>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</si>
  <si>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</si>
  <si>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</si>
  <si>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</si>
  <si>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</si>
  <si>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</si>
  <si>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</si>
  <si>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</si>
  <si>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</si>
  <si>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</si>
  <si>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</si>
  <si>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</si>
  <si>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</si>
  <si>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</si>
  <si>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</si>
  <si>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</si>
  <si>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</si>
  <si>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</si>
  <si>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</si>
  <si>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</si>
  <si>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</si>
  <si>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</si>
  <si>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</si>
  <si>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</si>
  <si>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</si>
  <si>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</si>
  <si>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</si>
  <si>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</si>
  <si>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</si>
  <si>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</si>
  <si>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</si>
  <si>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</si>
  <si>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</si>
  <si>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</si>
  <si>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</si>
  <si>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</si>
  <si>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</si>
  <si>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</si>
  <si>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</si>
  <si>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</si>
  <si>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</si>
  <si>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</si>
  <si>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</si>
  <si>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</si>
  <si>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</si>
  <si>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</si>
  <si>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</si>
  <si>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</si>
  <si>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</si>
  <si>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</si>
  <si>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</si>
  <si>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</si>
  <si>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</si>
  <si>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</si>
  <si>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</si>
  <si>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</si>
  <si>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</si>
  <si>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</si>
  <si>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</si>
  <si>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</si>
  <si>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</si>
  <si>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</si>
  <si>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</si>
  <si>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</si>
  <si>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</si>
  <si>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</si>
  <si>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</si>
  <si>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</si>
  <si>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</si>
  <si>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</si>
  <si>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</si>
  <si>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</si>
  <si>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</si>
  <si>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</si>
  <si>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</si>
  <si>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</si>
  <si>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</si>
  <si>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</si>
  <si>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</si>
  <si>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</si>
  <si>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</si>
  <si>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</si>
  <si>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</si>
  <si>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</si>
  <si>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</si>
  <si>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</si>
  <si>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</si>
  <si>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</si>
  <si>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</si>
  <si>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</si>
  <si>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</si>
  <si>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</si>
  <si>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</si>
  <si>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</si>
  <si>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</si>
  <si>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</si>
  <si>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</si>
  <si>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</si>
  <si>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</si>
  <si>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</si>
  <si>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</si>
  <si>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</si>
  <si>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</si>
  <si>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</si>
  <si>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</si>
  <si>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</si>
  <si>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</si>
  <si>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</si>
  <si>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</si>
  <si>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</si>
  <si>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</si>
  <si>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</si>
  <si>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</si>
  <si>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</si>
  <si>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</si>
  <si>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</si>
  <si>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</si>
  <si>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</si>
  <si>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</si>
  <si>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</si>
  <si>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</si>
  <si>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</si>
  <si>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</si>
  <si>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</si>
  <si>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</si>
  <si>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</si>
  <si>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</si>
  <si>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</si>
  <si>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</si>
  <si>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</si>
  <si>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</si>
  <si>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</si>
  <si>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</si>
  <si>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</si>
  <si>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</si>
  <si>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</si>
  <si>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</si>
  <si>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</si>
  <si>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</si>
  <si>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</si>
  <si>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</si>
  <si>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</si>
  <si>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</si>
  <si>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</si>
  <si>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</si>
  <si>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</si>
  <si>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</si>
  <si>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</si>
  <si>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</si>
  <si>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</si>
  <si>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</si>
  <si>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</si>
  <si>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</si>
  <si>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</si>
  <si>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</si>
  <si>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</si>
  <si>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</si>
  <si>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</si>
  <si>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</si>
  <si>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</si>
  <si>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</si>
  <si>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</si>
  <si>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</si>
  <si>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</si>
  <si>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</si>
  <si>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</si>
  <si>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</si>
  <si>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</si>
  <si>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</si>
  <si>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</si>
  <si>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</si>
  <si>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</si>
  <si>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</si>
  <si>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</si>
  <si>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</si>
  <si>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</si>
  <si>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</si>
  <si>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</si>
  <si>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</si>
  <si>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</si>
  <si>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</si>
  <si>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</si>
  <si>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</si>
  <si>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</si>
  <si>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</si>
  <si>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</si>
  <si>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</si>
  <si>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</si>
  <si>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</si>
  <si>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</si>
  <si>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</si>
  <si>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</si>
  <si>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</si>
  <si>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</si>
  <si>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</si>
  <si>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</si>
  <si>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</si>
  <si>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</si>
  <si>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</si>
  <si>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</si>
  <si>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</si>
  <si>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</si>
  <si>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</si>
  <si>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</si>
  <si>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</si>
  <si>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</si>
  <si>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</si>
  <si>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</si>
  <si>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</si>
  <si>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</si>
  <si>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</si>
  <si>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</si>
  <si>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</si>
  <si>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</si>
  <si>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</si>
  <si>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</si>
  <si>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</si>
  <si>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</si>
  <si>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</si>
  <si>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</si>
  <si>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</si>
  <si>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</si>
  <si>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</si>
  <si>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</si>
  <si>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</si>
  <si>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</si>
  <si>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</si>
  <si>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</si>
  <si>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</si>
  <si>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</si>
  <si>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</si>
  <si>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</si>
  <si>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</si>
  <si>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</si>
  <si>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</si>
  <si>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</si>
  <si>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</si>
  <si>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</si>
  <si>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</si>
  <si>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</si>
  <si>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</si>
  <si>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</si>
  <si>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</si>
  <si>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</si>
  <si>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</si>
  <si>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</si>
  <si>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</si>
  <si>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</si>
  <si>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</si>
  <si>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</si>
  <si>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</si>
  <si>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</si>
  <si>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</si>
  <si>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</si>
  <si>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</si>
  <si>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</si>
  <si>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</si>
  <si>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</si>
  <si>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</si>
  <si>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</si>
  <si>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</si>
  <si>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</si>
  <si>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</si>
  <si>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</si>
  <si>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</si>
  <si>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</si>
  <si>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</si>
  <si>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</si>
  <si>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</si>
  <si>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</si>
  <si>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</si>
  <si>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</si>
  <si>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</si>
  <si>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</si>
  <si>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</si>
  <si>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</si>
  <si>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</si>
  <si>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</si>
  <si>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</si>
  <si>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</si>
  <si>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</si>
  <si>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</si>
  <si>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</si>
  <si>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</si>
  <si>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</si>
  <si>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</si>
  <si>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</si>
  <si>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</si>
  <si>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</si>
  <si>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</si>
  <si>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</si>
  <si>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</si>
  <si>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</si>
  <si>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</si>
  <si>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</si>
  <si>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</si>
  <si>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</si>
  <si>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</si>
  <si>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</si>
  <si>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</si>
  <si>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</si>
  <si>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</si>
  <si>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</si>
  <si>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</si>
  <si>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</si>
  <si>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</si>
  <si>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</si>
  <si>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</si>
  <si>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</si>
  <si>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</si>
  <si>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</si>
  <si>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</si>
  <si>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</si>
  <si>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</si>
  <si>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</si>
  <si>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</si>
  <si>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</si>
  <si>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</si>
  <si>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</si>
  <si>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</si>
  <si>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</si>
  <si>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</si>
  <si>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</si>
  <si>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</si>
  <si>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</si>
  <si>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</si>
  <si>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</si>
  <si>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</si>
  <si>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</si>
  <si>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</si>
  <si>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</si>
  <si>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</si>
  <si>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</si>
  <si>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</si>
  <si>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</si>
  <si>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</si>
  <si>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</si>
  <si>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</si>
  <si>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</si>
  <si>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</si>
  <si>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</si>
  <si>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</si>
  <si>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</si>
  <si>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</si>
  <si>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</si>
  <si>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</si>
  <si>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</si>
  <si>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</si>
  <si>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</si>
  <si>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</si>
  <si>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</si>
  <si>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</si>
  <si>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</si>
  <si>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</si>
  <si>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</si>
  <si>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</si>
  <si>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</si>
  <si>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</si>
  <si>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</si>
  <si>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</si>
  <si>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</si>
  <si>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</si>
  <si>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</si>
  <si>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</si>
  <si>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</si>
  <si>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</si>
  <si>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</si>
  <si>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</si>
  <si>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</si>
  <si>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</si>
  <si>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</si>
  <si>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</si>
  <si>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</si>
  <si>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</si>
  <si>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</si>
  <si>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</si>
  <si>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</si>
  <si>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</si>
  <si>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</si>
  <si>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</si>
  <si>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</si>
  <si>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</si>
  <si>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</si>
  <si>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</si>
  <si>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</si>
  <si>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</si>
  <si>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</si>
  <si>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</si>
  <si>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</si>
  <si>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</si>
  <si>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</si>
  <si>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</si>
  <si>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</si>
  <si>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</si>
  <si>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</si>
  <si>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</si>
  <si>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</si>
  <si>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</si>
  <si>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</si>
  <si>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</si>
  <si>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</si>
  <si>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</si>
  <si>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</si>
  <si>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</si>
  <si>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</si>
  <si>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</si>
  <si>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</si>
  <si>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</si>
  <si>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</si>
  <si>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</si>
  <si>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</si>
  <si>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</si>
  <si>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</si>
  <si>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</si>
  <si>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</si>
  <si>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</si>
  <si>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</si>
  <si>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</si>
  <si>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</si>
  <si>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</si>
  <si>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</si>
  <si>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</si>
  <si>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</si>
  <si>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</si>
  <si>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</si>
  <si>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</si>
  <si>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</si>
  <si>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</si>
  <si>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</si>
  <si>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</si>
  <si>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</si>
  <si>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</si>
  <si>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</si>
  <si>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</si>
  <si>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</si>
  <si>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</si>
  <si>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</si>
  <si>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</si>
  <si>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</si>
  <si>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</si>
  <si>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</si>
  <si>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</si>
  <si>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</si>
  <si>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</si>
  <si>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</si>
  <si>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</si>
  <si>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</si>
  <si>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</si>
  <si>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</si>
  <si>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</si>
  <si>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</si>
  <si>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</si>
  <si>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</si>
  <si>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</si>
  <si>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</si>
  <si>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</si>
  <si>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</si>
  <si>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</si>
  <si>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</si>
  <si>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</si>
  <si>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</si>
  <si>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</si>
  <si>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</si>
  <si>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</si>
  <si>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</si>
  <si>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</si>
  <si>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</si>
  <si>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</si>
  <si>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</si>
  <si>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</si>
  <si>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</si>
  <si>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</si>
  <si>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</si>
  <si>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</si>
  <si>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</si>
  <si>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</si>
  <si>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</si>
  <si>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</si>
  <si>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</si>
  <si>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</si>
  <si>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</si>
  <si>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</si>
  <si>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</si>
  <si>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</si>
  <si>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</si>
  <si>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</si>
  <si>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</si>
  <si>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</si>
  <si>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</si>
  <si>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</si>
  <si>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</si>
  <si>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</si>
  <si>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</si>
  <si>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</si>
  <si>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</si>
  <si>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</si>
  <si>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</si>
  <si>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</si>
  <si>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</si>
  <si>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</si>
  <si>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</si>
  <si>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</si>
  <si>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</si>
  <si>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</si>
  <si>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</si>
  <si>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</si>
  <si>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</si>
  <si>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</si>
  <si>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</si>
  <si>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</si>
  <si>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</si>
  <si>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</si>
  <si>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</si>
  <si>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</si>
  <si>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</si>
  <si>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</si>
  <si>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</si>
  <si>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</si>
  <si>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</si>
  <si>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</si>
  <si>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</si>
  <si>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</si>
  <si>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</si>
  <si>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</si>
  <si>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</si>
  <si>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</si>
  <si>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</si>
  <si>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</si>
  <si>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</si>
  <si>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</si>
  <si>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</si>
  <si>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</si>
  <si>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</si>
  <si>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</si>
  <si>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</si>
  <si>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</si>
  <si>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</si>
  <si>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</si>
  <si>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</si>
  <si>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</si>
  <si>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</si>
  <si>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</si>
  <si>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</si>
  <si>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</si>
  <si>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</si>
  <si>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</si>
  <si>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</si>
  <si>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</si>
  <si>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</si>
  <si>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</si>
  <si>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</si>
  <si>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</si>
  <si>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</si>
  <si>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</si>
  <si>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</si>
  <si>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</si>
  <si>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</si>
  <si>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</si>
  <si>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</si>
  <si>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</si>
  <si>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</si>
  <si>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</si>
  <si>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</si>
  <si>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</si>
  <si>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</si>
  <si>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</si>
  <si>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</si>
  <si>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</si>
  <si>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</si>
  <si>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</si>
  <si>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</si>
  <si>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</si>
  <si>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</si>
  <si>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</si>
  <si>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</si>
  <si>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</si>
  <si>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</si>
  <si>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</si>
  <si>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</si>
  <si>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</si>
  <si>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</si>
  <si>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</si>
  <si>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</si>
  <si>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</si>
  <si>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</si>
  <si>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</si>
  <si>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</si>
  <si>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</si>
  <si>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</si>
  <si>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</si>
  <si>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</si>
  <si>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</si>
  <si>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</si>
  <si>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</si>
  <si>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</si>
  <si>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</si>
  <si>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</si>
  <si>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</si>
  <si>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</si>
  <si>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</si>
  <si>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</si>
  <si>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</si>
  <si>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</si>
  <si>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</si>
  <si>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</si>
  <si>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</si>
  <si>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</si>
  <si>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</si>
  <si>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</si>
  <si>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</si>
  <si>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</si>
  <si>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</si>
  <si>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</si>
  <si>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</si>
  <si>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</si>
  <si>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</si>
  <si>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</si>
  <si>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</si>
  <si>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</si>
  <si>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</si>
  <si>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</si>
  <si>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</si>
  <si>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</si>
  <si>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</si>
  <si>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</si>
  <si>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</si>
  <si>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</si>
  <si>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</si>
  <si>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</si>
  <si>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</si>
  <si>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</si>
  <si>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</si>
  <si>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</si>
  <si>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</si>
  <si>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</si>
  <si>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</si>
  <si>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</si>
  <si>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</si>
  <si>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</si>
  <si>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</si>
  <si>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</si>
  <si>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</si>
  <si>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</si>
  <si>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</si>
  <si>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</si>
  <si>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</si>
  <si>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</si>
  <si>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</si>
  <si>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</si>
  <si>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</si>
  <si>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</si>
  <si>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</si>
  <si>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</si>
  <si>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</si>
  <si>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</si>
  <si>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</si>
  <si>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</si>
  <si>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</si>
  <si>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</si>
  <si>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</si>
  <si>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</si>
  <si>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</si>
  <si>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</si>
  <si>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</si>
  <si>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</si>
  <si>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</si>
  <si>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</si>
  <si>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</si>
  <si>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</si>
  <si>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</si>
  <si>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</si>
  <si>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</si>
  <si>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</si>
  <si>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</si>
  <si>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</si>
  <si>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</si>
  <si>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</si>
  <si>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</si>
  <si>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</si>
  <si>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</si>
  <si>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</si>
  <si>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</si>
  <si>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</si>
  <si>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</si>
  <si>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</si>
  <si>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</si>
  <si>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</si>
  <si>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</si>
  <si>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</si>
  <si>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</si>
  <si>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</si>
  <si>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</si>
  <si>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</si>
  <si>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</si>
  <si>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</si>
  <si>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</si>
  <si>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</si>
  <si>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</si>
  <si>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</si>
  <si>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</si>
  <si>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</si>
  <si>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</si>
  <si>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</si>
  <si>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</si>
  <si>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</si>
  <si>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</si>
  <si>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</si>
  <si>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</si>
  <si>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</si>
  <si>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</si>
  <si>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</si>
  <si>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</si>
  <si>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</si>
  <si>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</si>
  <si>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</si>
  <si>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</si>
  <si>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</si>
  <si>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</si>
  <si>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</si>
  <si>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</si>
  <si>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</si>
  <si>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</si>
  <si>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</si>
  <si>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</si>
  <si>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</si>
  <si>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</si>
  <si>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</si>
  <si>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</si>
  <si>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</si>
  <si>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</si>
  <si>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</si>
  <si>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</si>
  <si>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</si>
  <si>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</si>
  <si>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</si>
  <si>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</si>
  <si>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</si>
  <si>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</si>
  <si>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</si>
  <si>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</si>
  <si>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</si>
  <si>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</si>
  <si>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</si>
  <si>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</si>
  <si>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</si>
  <si>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</si>
  <si>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</si>
  <si>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</si>
  <si>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</si>
  <si>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</si>
  <si>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</si>
  <si>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</si>
  <si>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</si>
  <si>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</si>
  <si>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</si>
  <si>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</si>
  <si>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</si>
  <si>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</si>
  <si>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</si>
  <si>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</si>
  <si>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</si>
  <si>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</si>
  <si>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</si>
  <si>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</si>
  <si>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</si>
  <si>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</si>
  <si>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</si>
  <si>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</si>
  <si>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</si>
  <si>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</si>
  <si>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</si>
  <si>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</si>
  <si>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</si>
  <si>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</si>
  <si>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</si>
  <si>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</si>
  <si>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</si>
  <si>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</si>
  <si>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</si>
  <si>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</si>
  <si>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</si>
  <si>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</si>
  <si>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</si>
  <si>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</si>
  <si>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</si>
  <si>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</si>
  <si>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</si>
  <si>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</si>
  <si>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</si>
  <si>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</si>
  <si>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</si>
  <si>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</si>
  <si>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</si>
  <si>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</si>
  <si>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</si>
  <si>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</si>
  <si>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</si>
  <si>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</si>
  <si>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</si>
  <si>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</si>
  <si>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</si>
  <si>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</si>
  <si>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</si>
  <si>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</si>
  <si>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</si>
  <si>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</si>
  <si>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</si>
  <si>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</si>
  <si>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</si>
  <si>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</si>
  <si>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</si>
  <si>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</si>
  <si>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</si>
  <si>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</si>
  <si>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</si>
  <si>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</si>
  <si>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</si>
  <si>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</si>
  <si>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</si>
  <si>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</si>
  <si>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</si>
  <si>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</si>
  <si>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</si>
  <si>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</si>
  <si>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</si>
  <si>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</si>
  <si>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</si>
  <si>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</si>
  <si>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</si>
  <si>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</si>
  <si>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</si>
  <si>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</si>
  <si>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</si>
  <si>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</si>
  <si>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</si>
  <si>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</si>
  <si>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</si>
  <si>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</si>
  <si>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</si>
  <si>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</si>
  <si>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</si>
  <si>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</si>
  <si>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</si>
  <si>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</si>
  <si>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</si>
  <si>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</si>
  <si>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</si>
  <si>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</si>
  <si>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</si>
  <si>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</si>
  <si>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</si>
  <si>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</si>
  <si>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</si>
  <si>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</si>
  <si>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</si>
  <si>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</si>
  <si>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</si>
  <si>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</si>
  <si>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</si>
  <si>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</si>
  <si>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</si>
  <si>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</si>
  <si>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</si>
  <si>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</si>
  <si>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</si>
  <si>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</si>
  <si>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</si>
  <si>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</si>
  <si>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</si>
  <si>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</si>
  <si>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</si>
  <si>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</si>
  <si>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</si>
  <si>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</si>
  <si>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</si>
  <si>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</si>
  <si>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</si>
  <si>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</si>
  <si>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</si>
  <si>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</si>
  <si>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</si>
  <si>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</si>
  <si>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</si>
  <si>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</si>
  <si>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</si>
  <si>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</si>
  <si>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</si>
  <si>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</si>
  <si>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</si>
  <si>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</si>
  <si>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</si>
  <si>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</si>
  <si>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</si>
  <si>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</si>
  <si>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</si>
  <si>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</si>
  <si>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</si>
  <si>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</si>
  <si>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</si>
  <si>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</si>
  <si>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</si>
  <si>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</si>
  <si>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</si>
  <si>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</si>
  <si>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</si>
  <si>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</si>
  <si>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</si>
  <si>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</si>
  <si>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</si>
  <si>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</si>
  <si>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</si>
  <si>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</si>
  <si>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</si>
  <si>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</si>
  <si>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</si>
  <si>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</si>
  <si>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</si>
  <si>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</si>
  <si>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</si>
  <si>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</si>
  <si>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</si>
  <si>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</si>
  <si>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</si>
  <si>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</si>
  <si>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</si>
  <si>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</si>
  <si>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</si>
  <si>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</si>
  <si>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</si>
  <si>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</si>
  <si>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</si>
  <si>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</si>
  <si>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</si>
  <si>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</si>
  <si>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</si>
  <si>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</si>
  <si>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</si>
  <si>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</si>
  <si>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</si>
  <si>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</si>
  <si>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</si>
  <si>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</si>
  <si>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</si>
  <si>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</si>
  <si>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</si>
  <si>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</si>
  <si>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</si>
  <si>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</si>
  <si>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</si>
  <si>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</si>
  <si>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</si>
  <si>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</si>
  <si>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</si>
  <si>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</si>
  <si>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</si>
  <si>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</si>
  <si>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</si>
  <si>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</si>
  <si>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</si>
  <si>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</si>
  <si>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</si>
  <si>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</si>
  <si>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</si>
  <si>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</si>
  <si>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</si>
  <si>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</si>
  <si>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</si>
  <si>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</si>
  <si>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</si>
  <si>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</si>
  <si>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</si>
  <si>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</si>
  <si>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</si>
  <si>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</si>
  <si>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</si>
  <si>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</si>
  <si>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</si>
  <si>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</si>
  <si>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</si>
  <si>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</si>
  <si>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</si>
  <si>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</si>
  <si>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</si>
  <si>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</si>
  <si>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</si>
  <si>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</si>
  <si>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</si>
  <si>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</si>
  <si>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</si>
  <si>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</si>
  <si>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</si>
  <si>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</si>
  <si>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</si>
  <si>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</si>
  <si>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</si>
  <si>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</si>
  <si>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</si>
  <si>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</si>
  <si>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</si>
  <si>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</si>
  <si>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</si>
  <si>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</si>
  <si>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</si>
  <si>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</si>
  <si>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</si>
  <si>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</si>
  <si>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</si>
  <si>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</si>
  <si>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</si>
  <si>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</si>
  <si>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</si>
  <si>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</si>
  <si>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</si>
  <si>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</si>
  <si>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</si>
  <si>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</si>
  <si>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</si>
  <si>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</si>
  <si>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</si>
  <si>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</si>
  <si>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</si>
  <si>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</si>
  <si>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</si>
  <si>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</si>
  <si>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</si>
  <si>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</si>
  <si>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</si>
  <si>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</si>
  <si>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</si>
  <si>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</si>
  <si>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</si>
  <si>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</si>
  <si>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</si>
  <si>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</si>
  <si>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</si>
  <si>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</si>
  <si>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</si>
  <si>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</si>
  <si>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</si>
  <si>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</si>
  <si>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</si>
  <si>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</si>
  <si>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</si>
  <si>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</si>
  <si>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</si>
  <si>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</si>
  <si>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</si>
  <si>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</si>
  <si>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</si>
  <si>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</si>
  <si>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</si>
  <si>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</si>
  <si>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</si>
  <si>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</si>
  <si>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</si>
  <si>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</si>
  <si>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</si>
  <si>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</si>
  <si>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</si>
  <si>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</si>
  <si>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</si>
  <si>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</si>
  <si>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</si>
  <si>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</si>
  <si>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</si>
  <si>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</si>
  <si>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</si>
  <si>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</si>
  <si>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</si>
  <si>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</si>
  <si>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</si>
  <si>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</si>
  <si>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</si>
  <si>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</si>
  <si>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</si>
  <si>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</si>
  <si>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</si>
  <si>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</si>
  <si>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</si>
  <si>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</si>
  <si>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</si>
  <si>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</si>
  <si>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</si>
  <si>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</si>
  <si>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</si>
  <si>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</si>
  <si>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</si>
  <si>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</si>
  <si>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</si>
  <si>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</si>
  <si>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</si>
  <si>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</si>
  <si>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</si>
  <si>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</si>
  <si>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</si>
  <si>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</si>
  <si>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</si>
  <si>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</si>
  <si>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</si>
  <si>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</si>
  <si>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</si>
  <si>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</si>
  <si>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</si>
  <si>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</si>
  <si>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</si>
  <si>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</si>
  <si>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</si>
  <si>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</si>
  <si>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</si>
  <si>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</si>
  <si>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</si>
  <si>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</si>
  <si>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</si>
  <si>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</si>
  <si>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</si>
  <si>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</si>
  <si>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</si>
  <si>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</si>
  <si>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</si>
  <si>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</si>
  <si>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</si>
  <si>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</si>
  <si>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</si>
  <si>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</si>
  <si>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</si>
  <si>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</si>
  <si>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</si>
  <si>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</si>
  <si>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</si>
  <si>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</si>
  <si>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</si>
  <si>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</si>
  <si>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</si>
  <si>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</si>
  <si>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</si>
  <si>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</si>
  <si>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</si>
  <si>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</si>
  <si>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</si>
  <si>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</si>
  <si>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</si>
  <si>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</si>
  <si>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</si>
  <si>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</si>
  <si>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</si>
  <si>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</si>
  <si>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</si>
  <si>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</si>
  <si>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</si>
  <si>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</si>
  <si>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</si>
  <si>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</si>
  <si>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</si>
  <si>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</si>
  <si>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</si>
  <si>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</si>
  <si>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</si>
  <si>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</si>
  <si>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</si>
  <si>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</si>
  <si>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</si>
  <si>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</si>
  <si>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</si>
  <si>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</si>
  <si>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</si>
  <si>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</si>
  <si>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</si>
  <si>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</si>
  <si>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</si>
  <si>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</si>
  <si>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</si>
  <si>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</si>
  <si>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</si>
  <si>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</si>
  <si>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</si>
  <si>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</si>
  <si>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</si>
  <si>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</si>
  <si>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</si>
  <si>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</si>
  <si>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</si>
  <si>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</si>
  <si>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</si>
  <si>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</si>
  <si>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</si>
  <si>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</si>
  <si>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</si>
  <si>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</si>
  <si>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</si>
  <si>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</si>
  <si>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</si>
  <si>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</si>
  <si>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</si>
  <si>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</si>
  <si>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</si>
  <si>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</si>
  <si>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</si>
  <si>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</si>
  <si>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</si>
  <si>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</si>
  <si>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</si>
  <si>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</si>
  <si>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</si>
  <si>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</si>
  <si>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</si>
  <si>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</si>
  <si>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</si>
  <si>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</si>
  <si>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</si>
  <si>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</si>
  <si>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</si>
  <si>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</si>
  <si>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</si>
  <si>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</si>
  <si>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</si>
  <si>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</si>
  <si>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</si>
  <si>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</si>
  <si>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</si>
  <si>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</si>
  <si>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</si>
  <si>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</si>
  <si>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</si>
  <si>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</si>
  <si>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</si>
  <si>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</si>
  <si>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</si>
  <si>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</si>
  <si>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</si>
  <si>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</si>
  <si>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</si>
  <si>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</si>
  <si>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</si>
  <si>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</si>
  <si>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</si>
  <si>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</si>
  <si>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</si>
  <si>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</si>
  <si>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</si>
  <si>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</si>
  <si>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</si>
  <si>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</si>
  <si>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</si>
  <si>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</si>
  <si>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</si>
  <si>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</si>
  <si>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</si>
  <si>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</si>
  <si>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</si>
  <si>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</si>
  <si>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</si>
  <si>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</si>
  <si>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</si>
  <si>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</si>
  <si>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</si>
  <si>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</si>
  <si>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</si>
  <si>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</si>
  <si>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</si>
  <si>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</si>
  <si>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</si>
  <si>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</si>
  <si>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</si>
  <si>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</si>
  <si>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</si>
  <si>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</si>
  <si>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</si>
  <si>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</si>
  <si>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</si>
  <si>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</si>
  <si>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</si>
  <si>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</si>
  <si>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</si>
  <si>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</si>
  <si>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</si>
  <si>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</si>
  <si>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</si>
  <si>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</si>
  <si>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</si>
  <si>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</si>
  <si>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</si>
  <si>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</si>
  <si>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</si>
  <si>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</si>
  <si>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</si>
  <si>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</si>
  <si>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</si>
  <si>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</si>
  <si>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</si>
  <si>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</si>
  <si>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</si>
  <si>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</si>
  <si>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</si>
  <si>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</si>
  <si>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</si>
  <si>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</si>
  <si>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</si>
  <si>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</si>
  <si>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</si>
  <si>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</si>
  <si>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</si>
  <si>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</si>
  <si>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</si>
  <si>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</si>
  <si>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</si>
  <si>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</si>
  <si>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</si>
  <si>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</si>
  <si>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</si>
  <si>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</si>
  <si>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</si>
  <si>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</si>
  <si>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</si>
  <si>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</si>
  <si>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</si>
  <si>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</si>
  <si>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</si>
  <si>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</si>
  <si>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</si>
  <si>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</si>
  <si>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</si>
  <si>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</si>
  <si>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</si>
  <si>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</si>
  <si>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</si>
  <si>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</si>
  <si>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</si>
  <si>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</si>
  <si>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</si>
  <si>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</si>
  <si>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</si>
  <si>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</si>
  <si>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</si>
  <si>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</si>
  <si>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</si>
  <si>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</si>
  <si>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</si>
  <si>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</si>
  <si>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</si>
  <si>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</si>
  <si>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</si>
  <si>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</si>
  <si>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</si>
  <si>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</si>
  <si>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</si>
  <si>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</si>
  <si>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</si>
  <si>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</si>
  <si>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</si>
  <si>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</si>
  <si>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</si>
  <si>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</si>
  <si>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</si>
  <si>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</si>
  <si>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</si>
  <si>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</si>
  <si>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</si>
  <si>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</si>
  <si>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</si>
  <si>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</si>
  <si>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</si>
  <si>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</si>
  <si>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</si>
  <si>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</si>
  <si>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</si>
  <si>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</si>
  <si>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</si>
  <si>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</si>
  <si>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</si>
  <si>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</si>
  <si>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</si>
  <si>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</si>
  <si>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</si>
  <si>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</si>
  <si>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</si>
  <si>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</si>
  <si>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</si>
  <si>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</si>
  <si>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</si>
  <si>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</si>
  <si>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</si>
  <si>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</si>
  <si>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</si>
  <si>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</si>
  <si>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</si>
  <si>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</si>
  <si>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</si>
  <si>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</si>
  <si>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</si>
  <si>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</si>
  <si>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</si>
  <si>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</si>
  <si>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</si>
  <si>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</si>
  <si>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</si>
  <si>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</si>
  <si>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</si>
  <si>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</si>
  <si>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</si>
  <si>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</si>
  <si>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</si>
  <si>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</si>
  <si>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</si>
  <si>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</si>
  <si>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</si>
  <si>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</si>
  <si>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</si>
  <si>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</si>
  <si>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</si>
  <si>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</si>
  <si>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</si>
  <si>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</si>
  <si>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</si>
  <si>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</si>
  <si>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</si>
  <si>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</si>
  <si>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</si>
  <si>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</si>
  <si>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</si>
  <si>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</si>
  <si>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</si>
  <si>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</si>
  <si>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</si>
  <si>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</si>
  <si>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</si>
  <si>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</si>
  <si>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</si>
  <si>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</si>
  <si>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</si>
  <si>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</si>
  <si>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</si>
  <si>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</si>
  <si>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</si>
  <si>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</si>
  <si>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</si>
  <si>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</si>
  <si>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</si>
  <si>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</si>
  <si>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</si>
  <si>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</si>
  <si>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</si>
  <si>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</si>
  <si>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</si>
  <si>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</si>
  <si>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</si>
  <si>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</si>
  <si>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</si>
  <si>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</si>
  <si>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</si>
  <si>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</si>
  <si>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</si>
  <si>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</si>
  <si>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</si>
  <si>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</si>
  <si>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</si>
  <si>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</si>
  <si>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</si>
  <si>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</si>
  <si>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</si>
  <si>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</si>
  <si>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</si>
  <si>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</si>
  <si>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</si>
  <si>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</si>
  <si>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</si>
  <si>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</si>
  <si>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</si>
  <si>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</si>
  <si>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</si>
  <si>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</si>
  <si>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</si>
  <si>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</si>
  <si>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</si>
  <si>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</si>
  <si>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</si>
  <si>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</si>
  <si>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</si>
  <si>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</si>
  <si>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</si>
  <si>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</si>
  <si>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</si>
  <si>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</si>
  <si>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</si>
  <si>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</si>
  <si>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</si>
  <si>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</si>
  <si>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</si>
  <si>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</si>
  <si>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</si>
  <si>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</si>
  <si>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</si>
  <si>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</si>
  <si>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</si>
  <si>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</si>
  <si>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</si>
  <si>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</si>
  <si>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</si>
  <si>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</si>
  <si>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</si>
  <si>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</si>
  <si>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</si>
  <si>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</si>
  <si>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</si>
  <si>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</si>
  <si>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</si>
  <si>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</si>
  <si>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</si>
  <si>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</si>
  <si>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</si>
  <si>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</si>
  <si>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</si>
  <si>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</si>
  <si>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</si>
  <si>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</si>
  <si>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</si>
  <si>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</si>
  <si>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</si>
  <si>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</si>
  <si>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</si>
  <si>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</si>
  <si>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</si>
  <si>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</si>
  <si>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</si>
  <si>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</si>
  <si>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</si>
  <si>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</si>
  <si>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</si>
  <si>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</si>
  <si>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</si>
  <si>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</si>
  <si>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</si>
  <si>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</si>
  <si>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</si>
  <si>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</si>
  <si>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</si>
  <si>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</si>
  <si>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</si>
  <si>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</si>
  <si>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</si>
  <si>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</si>
  <si>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</si>
  <si>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</si>
  <si>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</si>
  <si>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</si>
  <si>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</si>
  <si>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</si>
  <si>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</si>
  <si>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</si>
  <si>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</si>
  <si>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</si>
  <si>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</si>
  <si>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</si>
  <si>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</si>
  <si>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</si>
  <si>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</si>
  <si>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</si>
  <si>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</si>
  <si>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</si>
  <si>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</si>
  <si>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</si>
  <si>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</si>
  <si>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</si>
  <si>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</si>
  <si>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</si>
  <si>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</si>
  <si>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</si>
  <si>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</si>
  <si>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</si>
  <si>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</si>
  <si>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</si>
  <si>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</si>
  <si>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</si>
  <si>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</si>
  <si>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</si>
  <si>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</si>
  <si>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</si>
  <si>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</si>
  <si>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</si>
  <si>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</si>
  <si>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</si>
  <si>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</si>
  <si>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</si>
  <si>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</si>
  <si>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</si>
  <si>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</si>
  <si>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</si>
  <si>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</si>
  <si>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</si>
  <si>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</si>
  <si>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</si>
  <si>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</si>
  <si>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</si>
  <si>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</si>
  <si>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</si>
  <si>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</si>
  <si>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</si>
  <si>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</si>
  <si>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</si>
  <si>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</si>
  <si>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</si>
  <si>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</si>
  <si>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</si>
  <si>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</si>
  <si>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</si>
  <si>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</si>
  <si>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</si>
  <si>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</si>
  <si>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</si>
  <si>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</si>
  <si>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</si>
  <si>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</si>
  <si>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</si>
  <si>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</si>
  <si>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</si>
  <si>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</si>
  <si>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</si>
  <si>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</si>
  <si>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</si>
  <si>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</si>
  <si>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</si>
  <si>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</si>
  <si>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</si>
  <si>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</si>
  <si>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</si>
  <si>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</si>
  <si>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</si>
  <si>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</si>
  <si>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</si>
  <si>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</si>
  <si>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</si>
  <si>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</si>
  <si>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</si>
  <si>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</si>
  <si>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</si>
  <si>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</si>
  <si>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</si>
  <si>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</si>
  <si>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</si>
  <si>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</si>
  <si>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</si>
  <si>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</si>
  <si>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</si>
  <si>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</si>
  <si>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</si>
  <si>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</si>
  <si>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</si>
  <si>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</si>
  <si>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</si>
  <si>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</si>
  <si>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</si>
  <si>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</si>
  <si>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</si>
  <si>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</si>
  <si>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</si>
  <si>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</si>
  <si>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</si>
  <si>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</si>
  <si>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</si>
  <si>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</si>
  <si>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</si>
  <si>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</si>
  <si>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</si>
  <si>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</si>
  <si>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</si>
  <si>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</si>
  <si>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</si>
  <si>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</si>
  <si>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</si>
  <si>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</si>
  <si>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</si>
  <si>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</si>
  <si>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</si>
  <si>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</si>
  <si>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</si>
  <si>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</si>
  <si>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</si>
  <si>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</si>
  <si>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</si>
  <si>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</si>
  <si>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</si>
  <si>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</si>
  <si>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</si>
  <si>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</si>
  <si>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</si>
  <si>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</si>
  <si>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</si>
  <si>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</si>
  <si>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</si>
  <si>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</si>
  <si>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</si>
  <si>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</si>
  <si>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</si>
  <si>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</si>
  <si>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</si>
  <si>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</si>
  <si>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</si>
  <si>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</si>
  <si>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</si>
  <si>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</si>
  <si>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</si>
  <si>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</si>
  <si>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</si>
  <si>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</si>
  <si>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</si>
  <si>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</si>
  <si>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</si>
  <si>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</si>
  <si>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</si>
  <si>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</si>
  <si>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</si>
  <si>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</si>
  <si>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</si>
  <si>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</si>
  <si>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</si>
  <si>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</si>
  <si>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</si>
  <si>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</si>
  <si>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</si>
  <si>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</si>
  <si>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</si>
  <si>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</si>
  <si>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</si>
  <si>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</si>
  <si>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</si>
  <si>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</si>
  <si>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</si>
  <si>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</si>
  <si>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</si>
  <si>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</si>
  <si>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</si>
  <si>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</si>
  <si>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</si>
  <si>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</si>
  <si>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</si>
  <si>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</si>
  <si>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</si>
  <si>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</si>
  <si>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</si>
  <si>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</si>
  <si>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</si>
  <si>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</si>
  <si>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</si>
  <si>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</si>
  <si>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</si>
  <si>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</si>
  <si>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</si>
  <si>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</si>
  <si>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</si>
  <si>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</si>
  <si>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</si>
  <si>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</si>
  <si>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</si>
  <si>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</si>
  <si>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</si>
  <si>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</si>
  <si>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</si>
  <si>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</si>
  <si>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</si>
  <si>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</si>
  <si>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</si>
  <si>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</si>
  <si>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</si>
  <si>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</si>
  <si>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</si>
  <si>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</si>
  <si>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</si>
  <si>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</si>
  <si>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</si>
  <si>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</si>
  <si>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</si>
  <si>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</si>
  <si>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</si>
  <si>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</si>
  <si>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</si>
  <si>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</si>
  <si>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</si>
  <si>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</si>
  <si>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</si>
  <si>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</si>
  <si>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</si>
  <si>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</si>
  <si>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</si>
  <si>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</si>
  <si>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</si>
  <si>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</si>
  <si>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</si>
  <si>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</si>
  <si>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</si>
  <si>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</si>
  <si>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</si>
  <si>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</si>
  <si>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</si>
  <si>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</si>
  <si>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</si>
  <si>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</si>
  <si>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</si>
  <si>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</si>
  <si>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</si>
  <si>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</si>
  <si>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</si>
  <si>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</si>
  <si>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</si>
  <si>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</si>
  <si>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</si>
  <si>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</si>
  <si>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</si>
  <si>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</si>
  <si>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</si>
  <si>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</si>
  <si>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</si>
  <si>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</si>
  <si>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</si>
  <si>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</si>
  <si>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</si>
  <si>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</si>
  <si>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</si>
  <si>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</si>
  <si>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</si>
  <si>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</si>
  <si>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</si>
  <si>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</si>
  <si>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</si>
  <si>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</si>
  <si>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</si>
  <si>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</si>
  <si>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</si>
  <si>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</si>
  <si>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</si>
  <si>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</si>
  <si>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</si>
  <si>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</si>
  <si>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</si>
  <si>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</si>
  <si>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</si>
  <si>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</si>
  <si>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</si>
  <si>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</si>
  <si>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</si>
  <si>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</si>
  <si>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</si>
  <si>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</si>
  <si>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</si>
  <si>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</si>
  <si>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</si>
  <si>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</si>
  <si>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</si>
  <si>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</si>
  <si>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</si>
  <si>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</si>
  <si>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</si>
  <si>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</si>
  <si>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</si>
  <si>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</si>
  <si>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</si>
  <si>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</si>
  <si>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</si>
  <si>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</si>
  <si>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</si>
  <si>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</si>
  <si>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</si>
  <si>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</si>
  <si>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</si>
  <si>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</si>
  <si>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</si>
  <si>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</si>
  <si>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</si>
  <si>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</si>
  <si>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</si>
  <si>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</si>
  <si>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</si>
  <si>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</si>
  <si>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</si>
  <si>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</si>
  <si>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</si>
  <si>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</si>
  <si>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</si>
  <si>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</si>
  <si>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</si>
  <si>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</si>
  <si>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</si>
  <si>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</si>
  <si>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</si>
  <si>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</si>
  <si>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</si>
  <si>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</si>
  <si>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</si>
  <si>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</si>
  <si>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</si>
  <si>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</si>
  <si>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</si>
  <si>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</si>
  <si>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</si>
  <si>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</si>
  <si>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</si>
  <si>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</si>
  <si>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</si>
  <si>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</si>
  <si>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</si>
  <si>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</si>
  <si>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</si>
  <si>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</si>
  <si>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</si>
  <si>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</si>
  <si>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</si>
  <si>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</si>
  <si>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</si>
  <si>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</si>
  <si>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</si>
  <si>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</si>
  <si>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</si>
  <si>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</si>
  <si>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</si>
  <si>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</si>
  <si>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</si>
  <si>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</si>
  <si>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</si>
  <si>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</si>
  <si>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</si>
  <si>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</si>
  <si>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</si>
  <si>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</si>
  <si>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</si>
  <si>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</si>
  <si>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</si>
  <si>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</si>
  <si>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</si>
  <si>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</si>
  <si>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</si>
  <si>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</si>
  <si>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</si>
  <si>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</si>
  <si>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</si>
  <si>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</si>
  <si>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</si>
  <si>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</si>
  <si>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</si>
  <si>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</si>
  <si>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</si>
  <si>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</si>
  <si>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</si>
  <si>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</si>
  <si>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</si>
  <si>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</si>
  <si>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</si>
  <si>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</si>
  <si>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</si>
  <si>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</si>
  <si>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</si>
  <si>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</si>
  <si>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</si>
  <si>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</si>
  <si>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</si>
  <si>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</si>
  <si>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</si>
  <si>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</si>
  <si>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</si>
  <si>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</si>
  <si>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</si>
  <si>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</si>
  <si>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</si>
  <si>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</si>
  <si>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</si>
  <si>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</si>
  <si>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</si>
  <si>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</si>
  <si>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</si>
  <si>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</si>
  <si>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</si>
  <si>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</si>
  <si>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</si>
  <si>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</si>
  <si>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</si>
  <si>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</si>
  <si>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</si>
  <si>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</si>
  <si>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</si>
  <si>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</si>
  <si>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</si>
  <si>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</si>
  <si>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</si>
  <si>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</si>
  <si>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</si>
  <si>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</si>
  <si>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</si>
  <si>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</si>
  <si>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</si>
  <si>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</si>
  <si>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</si>
  <si>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</si>
  <si>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</si>
  <si>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</si>
  <si>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</si>
  <si>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</si>
  <si>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</si>
  <si>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</si>
  <si>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</si>
  <si>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</si>
  <si>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</si>
  <si>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</si>
  <si>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</si>
  <si>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</si>
  <si>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</si>
  <si>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</si>
  <si>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</si>
  <si>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</si>
  <si>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</si>
  <si>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</si>
  <si>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</si>
  <si>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</si>
  <si>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</si>
  <si>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</si>
  <si>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</si>
  <si>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</si>
  <si>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</si>
  <si>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</si>
  <si>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</si>
  <si>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</si>
  <si>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</si>
  <si>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</si>
  <si>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</si>
  <si>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</si>
  <si>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</si>
  <si>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</si>
  <si>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</si>
  <si>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</si>
  <si>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</si>
  <si>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</si>
  <si>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</si>
  <si>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</si>
  <si>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</si>
  <si>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</si>
  <si>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</si>
  <si>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</si>
  <si>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</si>
  <si>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</si>
  <si>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</si>
  <si>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</si>
  <si>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</si>
  <si>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</si>
  <si>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</si>
  <si>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</si>
  <si>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</si>
  <si>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</si>
  <si>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</si>
  <si>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</si>
  <si>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</si>
  <si>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</si>
  <si>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</si>
  <si>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</si>
  <si>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</si>
  <si>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</si>
  <si>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</si>
  <si>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</si>
  <si>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</si>
  <si>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</si>
  <si>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</si>
  <si>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</si>
  <si>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</si>
  <si>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</si>
  <si>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</si>
  <si>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</si>
  <si>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</si>
  <si>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</si>
  <si>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</si>
  <si>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</si>
  <si>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</si>
  <si>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</si>
  <si>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</si>
  <si>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</si>
  <si>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</si>
  <si>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</si>
  <si>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</si>
  <si>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</si>
  <si>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</si>
  <si>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</si>
  <si>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</si>
  <si>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</si>
  <si>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</si>
  <si>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</si>
  <si>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</si>
  <si>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</si>
  <si>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</si>
  <si>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</si>
  <si>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</si>
  <si>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</si>
  <si>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</si>
  <si>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</si>
  <si>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</si>
  <si>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</si>
  <si>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</si>
  <si>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</si>
  <si>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</si>
  <si>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</si>
  <si>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</si>
  <si>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</si>
  <si>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</si>
  <si>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</si>
  <si>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</si>
  <si>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</si>
  <si>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</si>
  <si>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</si>
  <si>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</si>
  <si>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</si>
  <si>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</si>
  <si>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</si>
  <si>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</si>
  <si>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</si>
  <si>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</si>
  <si>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</si>
  <si>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</si>
  <si>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</si>
  <si>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</si>
  <si>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</si>
  <si>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</si>
  <si>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</si>
  <si>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</si>
  <si>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</si>
  <si>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</si>
  <si>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</si>
  <si>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</si>
  <si>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</si>
  <si>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</si>
  <si>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</si>
  <si>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</si>
  <si>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</si>
  <si>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</si>
  <si>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</si>
  <si>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</si>
  <si>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</si>
  <si>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</si>
  <si>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</si>
  <si>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</si>
  <si>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</si>
  <si>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</si>
  <si>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</si>
  <si>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</si>
  <si>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</si>
  <si>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</si>
  <si>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</si>
  <si>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</si>
  <si>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</si>
  <si>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</si>
  <si>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</si>
  <si>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</si>
  <si>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</si>
  <si>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</si>
  <si>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</si>
  <si>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</si>
  <si>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</si>
  <si>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</si>
  <si>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</si>
  <si>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</si>
  <si>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</si>
  <si>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</si>
  <si>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</si>
  <si>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</si>
  <si>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</si>
  <si>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</si>
  <si>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</si>
  <si>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</si>
  <si>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</si>
  <si>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</si>
  <si>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</si>
  <si>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</si>
  <si>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</si>
  <si>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</si>
  <si>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</si>
  <si>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</si>
  <si>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</si>
  <si>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</si>
  <si>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</si>
  <si>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</si>
  <si>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</si>
  <si>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</si>
  <si>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</si>
  <si>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</si>
  <si>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</si>
  <si>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</si>
  <si>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</si>
  <si>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</si>
  <si>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</si>
  <si>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</si>
  <si>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</si>
  <si>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</si>
  <si>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</si>
  <si>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</si>
  <si>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</si>
  <si>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</si>
  <si>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</si>
  <si>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</si>
  <si>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</si>
  <si>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</si>
  <si>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</si>
  <si>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</si>
  <si>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</si>
  <si>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</si>
  <si>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</si>
  <si>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</si>
  <si>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</si>
  <si>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</si>
  <si>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</si>
  <si>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</si>
  <si>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</si>
  <si>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</si>
  <si>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</si>
  <si>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</si>
  <si>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</si>
  <si>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</si>
  <si>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</si>
  <si>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</si>
  <si>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</si>
  <si>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</si>
  <si>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</si>
  <si>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</si>
  <si>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</si>
  <si>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</si>
  <si>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</si>
  <si>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</si>
  <si>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</si>
  <si>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</si>
  <si>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</si>
  <si>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</si>
  <si>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</si>
  <si>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</si>
  <si>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</si>
  <si>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</si>
  <si>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</si>
  <si>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</si>
  <si>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</si>
  <si>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</si>
  <si>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</si>
  <si>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</si>
  <si>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</si>
  <si>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</si>
  <si>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</si>
  <si>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</si>
  <si>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</si>
  <si>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</si>
  <si>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</si>
  <si>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</si>
  <si>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</si>
  <si>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</si>
  <si>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</si>
  <si>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</si>
  <si>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</si>
  <si>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</si>
  <si>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</si>
  <si>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</si>
  <si>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</si>
  <si>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</si>
  <si>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</si>
  <si>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</si>
  <si>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</si>
  <si>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</si>
  <si>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</si>
  <si>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</si>
  <si>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</si>
  <si>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</si>
  <si>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</si>
  <si>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</si>
  <si>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</si>
  <si>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</si>
  <si>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</si>
  <si>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</si>
  <si>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</si>
  <si>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</si>
  <si>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</si>
  <si>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</si>
  <si>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</si>
  <si>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</si>
  <si>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</si>
  <si>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</si>
  <si>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</si>
  <si>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</si>
  <si>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</si>
  <si>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</si>
  <si>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</si>
  <si>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</si>
  <si>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</si>
  <si>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</si>
  <si>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</si>
  <si>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</si>
  <si>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</si>
  <si>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</si>
  <si>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</si>
  <si>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</si>
  <si>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</si>
  <si>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</si>
  <si>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</si>
  <si>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</si>
  <si>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</si>
  <si>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</si>
  <si>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</si>
  <si>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</si>
  <si>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</si>
  <si>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</si>
  <si>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</si>
  <si>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</si>
  <si>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</si>
  <si>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</si>
  <si>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</si>
  <si>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</si>
  <si>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</si>
  <si>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</si>
  <si>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</si>
  <si>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</si>
  <si>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</si>
  <si>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</si>
  <si>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</si>
  <si>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</si>
  <si>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</si>
  <si>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</si>
  <si>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</si>
  <si>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</si>
  <si>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</si>
  <si>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</si>
  <si>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</si>
  <si>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</si>
  <si>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</si>
  <si>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</si>
  <si>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</si>
  <si>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</si>
  <si>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</si>
  <si>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</si>
  <si>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</si>
  <si>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</si>
  <si>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</si>
  <si>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</si>
  <si>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</si>
  <si>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</si>
  <si>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</si>
  <si>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</si>
  <si>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</si>
  <si>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</si>
  <si>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</si>
  <si>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</si>
  <si>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</si>
  <si>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</si>
  <si>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</si>
  <si>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</si>
  <si>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</si>
  <si>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</si>
  <si>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</si>
  <si>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</si>
  <si>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</si>
  <si>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</si>
  <si>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</si>
  <si>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</si>
  <si>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</si>
  <si>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</si>
  <si>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</si>
  <si>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</si>
  <si>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</si>
  <si>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</si>
  <si>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</si>
  <si>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</si>
  <si>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</si>
  <si>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</si>
  <si>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</si>
  <si>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</si>
  <si>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</si>
  <si>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</si>
  <si>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</si>
  <si>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</si>
  <si>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</si>
  <si>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</si>
  <si>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</si>
  <si>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</si>
  <si>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</si>
  <si>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</si>
  <si>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</si>
  <si>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</si>
  <si>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</si>
  <si>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</si>
  <si>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</si>
  <si>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</si>
  <si>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</si>
  <si>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</si>
  <si>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</si>
  <si>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</si>
  <si>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</si>
  <si>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</si>
  <si>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</si>
  <si>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</si>
  <si>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</si>
  <si>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</si>
  <si>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</si>
  <si>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</si>
  <si>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</si>
  <si>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</si>
  <si>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</si>
  <si>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</si>
  <si>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</si>
  <si>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</si>
  <si>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</si>
  <si>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</si>
  <si>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</si>
  <si>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</si>
  <si>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</si>
  <si>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</si>
  <si>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</si>
  <si>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</si>
  <si>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</si>
  <si>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</si>
  <si>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</si>
  <si>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</si>
  <si>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</si>
  <si>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</si>
  <si>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</si>
  <si>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</si>
  <si>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</si>
  <si>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</si>
  <si>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</si>
  <si>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</si>
  <si>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</si>
  <si>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</si>
  <si>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</si>
  <si>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</si>
  <si>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</si>
  <si>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</si>
  <si>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</si>
  <si>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</si>
  <si>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</si>
  <si>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</si>
  <si>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</si>
  <si>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</si>
  <si>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</si>
  <si>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</si>
  <si>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</si>
  <si>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</si>
  <si>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</si>
  <si>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</si>
  <si>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</si>
  <si>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</si>
  <si>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</si>
  <si>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</si>
  <si>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</si>
  <si>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</si>
  <si>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</si>
  <si>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</si>
  <si>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</si>
  <si>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</si>
  <si>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</si>
  <si>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</si>
  <si>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</si>
  <si>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</si>
  <si>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</si>
  <si>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</si>
  <si>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</si>
  <si>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</si>
  <si>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</si>
  <si>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</si>
  <si>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</si>
  <si>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</si>
  <si>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</si>
  <si>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</si>
  <si>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</si>
  <si>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</si>
  <si>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</si>
  <si>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</si>
  <si>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</si>
  <si>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</si>
  <si>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</si>
  <si>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</si>
  <si>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</si>
  <si>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</si>
  <si>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</si>
  <si>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</si>
  <si>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</si>
  <si>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</si>
  <si>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</si>
  <si>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</si>
  <si>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</si>
  <si>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</si>
  <si>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</si>
  <si>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</si>
  <si>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</si>
  <si>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</si>
  <si>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</si>
  <si>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</si>
  <si>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</si>
  <si>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</si>
  <si>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</si>
  <si>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</si>
  <si>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</si>
  <si>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</si>
  <si>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</si>
  <si>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</si>
  <si>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</si>
  <si>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</si>
  <si>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</si>
  <si>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</si>
  <si>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</si>
  <si>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</si>
  <si>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</si>
  <si>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</si>
  <si>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</si>
  <si>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</si>
  <si>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</si>
  <si>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</si>
  <si>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</si>
  <si>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</si>
  <si>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</si>
  <si>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</si>
  <si>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</si>
  <si>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</si>
  <si>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</si>
  <si>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</si>
  <si>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</si>
  <si>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</si>
  <si>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</si>
  <si>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</si>
  <si>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</si>
  <si>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</si>
  <si>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</si>
  <si>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</si>
  <si>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</si>
  <si>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</si>
  <si>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</si>
  <si>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</si>
  <si>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</si>
  <si>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</si>
  <si>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</si>
  <si>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</si>
  <si>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</si>
  <si>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</si>
  <si>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</si>
  <si>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</si>
  <si>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</si>
  <si>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</si>
  <si>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</si>
  <si>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</si>
  <si>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</si>
  <si>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</si>
  <si>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</si>
  <si>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</si>
  <si>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</si>
  <si>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</si>
  <si>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</si>
  <si>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</si>
  <si>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</si>
  <si>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</si>
  <si>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</si>
  <si>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</si>
  <si>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</si>
  <si>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</si>
  <si>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</si>
  <si>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</si>
  <si>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</si>
  <si>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</si>
  <si>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</si>
  <si>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</si>
  <si>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</si>
  <si>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</si>
  <si>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</si>
  <si>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</si>
  <si>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</si>
  <si>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</si>
  <si>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</si>
  <si>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</si>
  <si>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</si>
  <si>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</si>
  <si>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</si>
  <si>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</si>
  <si>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</si>
  <si>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</si>
  <si>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</si>
  <si>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</si>
  <si>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</si>
  <si>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</si>
  <si>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</si>
  <si>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</si>
  <si>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</si>
  <si>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</si>
  <si>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</si>
  <si>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</si>
  <si>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</si>
  <si>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</si>
  <si>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</si>
  <si>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</si>
  <si>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</si>
  <si>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</si>
  <si>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</si>
  <si>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</si>
  <si>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</si>
  <si>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</si>
  <si>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</si>
  <si>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</si>
  <si>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</si>
  <si>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</si>
  <si>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</si>
  <si>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</si>
  <si>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</si>
  <si>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</si>
  <si>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</si>
  <si>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</si>
  <si>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</si>
  <si>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</si>
  <si>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</si>
  <si>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</si>
  <si>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</si>
  <si>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</si>
  <si>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</si>
  <si>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</si>
  <si>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</si>
  <si>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</si>
  <si>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</si>
  <si>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</si>
  <si>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</si>
  <si>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</si>
  <si>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</si>
  <si>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</si>
  <si>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</si>
  <si>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</si>
  <si>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</si>
  <si>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</si>
  <si>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</si>
  <si>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</si>
  <si>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</si>
  <si>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</si>
  <si>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</si>
  <si>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</si>
  <si>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</si>
  <si>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</si>
  <si>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</si>
  <si>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</si>
  <si>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</si>
  <si>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</si>
  <si>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</si>
  <si>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</si>
  <si>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</si>
  <si>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</si>
  <si>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</si>
  <si>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</si>
  <si>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</si>
  <si>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</si>
  <si>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</si>
  <si>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</si>
  <si>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</si>
  <si>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</si>
  <si>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</si>
  <si>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</si>
  <si>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</si>
  <si>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</si>
  <si>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</si>
  <si>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</si>
  <si>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</si>
  <si>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</si>
  <si>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</si>
  <si>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</si>
  <si>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</si>
  <si>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</si>
  <si>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</si>
  <si>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</si>
  <si>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</si>
  <si>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</si>
  <si>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</si>
  <si>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</si>
  <si>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</si>
  <si>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</si>
  <si>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</si>
  <si>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</si>
  <si>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</si>
  <si>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</si>
  <si>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</si>
  <si>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</si>
  <si>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</si>
  <si>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</si>
  <si>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</si>
  <si>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</si>
  <si>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</si>
  <si>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</si>
  <si>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</si>
  <si>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</si>
  <si>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</si>
  <si>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</si>
  <si>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</si>
  <si>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</si>
  <si>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</si>
  <si>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</si>
  <si>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</si>
  <si>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</si>
  <si>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</si>
  <si>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</si>
  <si>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</si>
  <si>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</si>
  <si>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</si>
  <si>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</si>
  <si>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</si>
  <si>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</si>
  <si>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</si>
  <si>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</si>
  <si>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</si>
  <si>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</si>
  <si>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</si>
  <si>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</si>
  <si>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</si>
  <si>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</si>
  <si>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</si>
  <si>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</si>
  <si>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</si>
  <si>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</si>
  <si>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</si>
  <si>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</si>
  <si>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</si>
  <si>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</si>
  <si>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</si>
  <si>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</si>
  <si>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</si>
  <si>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</si>
  <si>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</si>
  <si>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</si>
  <si>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</si>
  <si>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</si>
  <si>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</si>
  <si>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</si>
  <si>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</si>
  <si>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</si>
  <si>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</si>
  <si>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</si>
  <si>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</si>
  <si>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</si>
  <si>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</si>
  <si>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</si>
  <si>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</si>
  <si>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</si>
  <si>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</si>
  <si>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</si>
  <si>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</si>
  <si>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</si>
  <si>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</si>
  <si>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</si>
  <si>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</si>
  <si>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</si>
  <si>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</si>
  <si>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</si>
  <si>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</si>
  <si>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</si>
  <si>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</si>
  <si>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</si>
  <si>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</si>
  <si>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</si>
  <si>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</si>
  <si>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</si>
  <si>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</si>
  <si>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</si>
  <si>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</si>
  <si>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</si>
  <si>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</si>
  <si>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</si>
  <si>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</si>
  <si>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</si>
  <si>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</si>
  <si>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</si>
  <si>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</si>
  <si>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</si>
  <si>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</si>
  <si>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</si>
  <si>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</si>
  <si>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</si>
  <si>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</si>
  <si>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</si>
  <si>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</si>
  <si>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</si>
  <si>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</si>
  <si>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</si>
  <si>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</si>
  <si>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</si>
  <si>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</si>
  <si>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</si>
  <si>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</si>
  <si>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</si>
  <si>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</si>
  <si>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</si>
  <si>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</si>
  <si>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</si>
  <si>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</si>
  <si>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</si>
  <si>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</si>
  <si>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</si>
  <si>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</si>
  <si>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</si>
  <si>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</si>
  <si>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</si>
  <si>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</si>
  <si>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</si>
  <si>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</si>
  <si>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</si>
  <si>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</si>
  <si>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</si>
  <si>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</si>
  <si>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</si>
  <si>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</si>
  <si>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</si>
  <si>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</si>
  <si>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</si>
  <si>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</si>
  <si>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</si>
  <si>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</si>
  <si>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</si>
  <si>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</si>
  <si>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</si>
  <si>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</si>
  <si>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</si>
  <si>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</si>
  <si>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</si>
  <si>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</si>
  <si>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</si>
  <si>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</si>
  <si>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</si>
  <si>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</si>
  <si>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</si>
  <si>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</si>
  <si>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</si>
  <si>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</si>
  <si>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</si>
  <si>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</si>
  <si>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</si>
  <si>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</si>
  <si>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</si>
  <si>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</si>
  <si>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</si>
  <si>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</si>
  <si>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</si>
  <si>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</si>
  <si>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</si>
  <si>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</si>
  <si>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</si>
  <si>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</si>
  <si>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</si>
  <si>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</si>
  <si>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</si>
  <si>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</si>
  <si>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</si>
  <si>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</si>
  <si>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</si>
  <si>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</si>
  <si>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</si>
  <si>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</si>
  <si>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</si>
  <si>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</si>
  <si>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</si>
  <si>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</si>
  <si>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</si>
  <si>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</si>
  <si>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</si>
  <si>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</si>
  <si>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</si>
  <si>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</si>
  <si>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</si>
  <si>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</si>
  <si>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</si>
  <si>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</si>
  <si>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</si>
  <si>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</si>
  <si>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</si>
  <si>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</si>
  <si>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</si>
  <si>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</si>
  <si>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</si>
  <si>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</si>
  <si>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</si>
  <si>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</si>
  <si>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</si>
  <si>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</si>
  <si>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</si>
  <si>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</si>
  <si>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</si>
  <si>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</si>
  <si>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</si>
  <si>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</si>
  <si>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</si>
  <si>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</si>
  <si>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</si>
  <si>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</si>
  <si>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</si>
  <si>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</si>
  <si>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</si>
  <si>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</si>
  <si>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</si>
  <si>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</si>
  <si>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</si>
  <si>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</si>
  <si>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</si>
  <si>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</si>
  <si>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</si>
  <si>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</si>
  <si>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</si>
  <si>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</si>
  <si>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</si>
  <si>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</si>
  <si>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</si>
  <si>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</si>
  <si>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</si>
  <si>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</si>
  <si>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</si>
  <si>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</si>
  <si>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</si>
  <si>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</si>
  <si>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</si>
  <si>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</si>
  <si>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</si>
  <si>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</si>
  <si>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</si>
  <si>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</si>
  <si>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</si>
  <si>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</si>
  <si>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</si>
  <si>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</si>
  <si>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</si>
  <si>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</si>
  <si>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</si>
  <si>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</si>
  <si>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</si>
  <si>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</si>
  <si>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</si>
  <si>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</si>
  <si>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</si>
  <si>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</si>
  <si>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</si>
  <si>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</si>
  <si>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</si>
  <si>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</si>
  <si>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</si>
  <si>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</si>
  <si>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</si>
  <si>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</si>
  <si>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</si>
  <si>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</si>
  <si>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</si>
  <si>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</si>
  <si>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</si>
  <si>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</si>
  <si>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</si>
  <si>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</si>
  <si>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</si>
  <si>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</si>
  <si>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</si>
  <si>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</si>
  <si>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</si>
  <si>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</si>
  <si>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</si>
  <si>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</si>
  <si>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</si>
  <si>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</si>
  <si>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</si>
  <si>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</si>
  <si>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</si>
  <si>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</si>
  <si>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</si>
  <si>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</si>
  <si>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</si>
  <si>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</si>
  <si>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</si>
  <si>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</si>
  <si>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</si>
  <si>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</si>
  <si>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</si>
  <si>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</si>
  <si>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</si>
  <si>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</si>
  <si>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</si>
  <si>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</si>
  <si>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</si>
  <si>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</si>
  <si>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</si>
  <si>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</si>
  <si>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</si>
  <si>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</si>
  <si>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</si>
  <si>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</si>
  <si>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</si>
  <si>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</si>
  <si>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</si>
  <si>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</si>
  <si>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</si>
  <si>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</si>
  <si>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</si>
  <si>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</si>
  <si>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</si>
  <si>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</si>
  <si>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</si>
  <si>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</si>
  <si>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</si>
  <si>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</si>
  <si>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</si>
  <si>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</si>
  <si>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</si>
  <si>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</si>
  <si>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</si>
  <si>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</si>
  <si>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</si>
  <si>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</si>
  <si>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</si>
  <si>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</si>
  <si>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</si>
  <si>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</si>
  <si>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</si>
  <si>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</si>
  <si>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</si>
  <si>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</si>
  <si>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</si>
  <si>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</si>
  <si>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</si>
  <si>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</si>
  <si>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</si>
  <si>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</si>
  <si>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</si>
  <si>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</si>
  <si>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</si>
  <si>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</si>
  <si>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</si>
  <si>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</si>
  <si>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</si>
  <si>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</si>
  <si>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</si>
  <si>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</si>
  <si>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</si>
  <si>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</si>
  <si>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</si>
  <si>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</si>
  <si>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</si>
  <si>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</si>
  <si>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</si>
  <si>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</si>
  <si>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</si>
  <si>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</si>
  <si>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</si>
  <si>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</si>
  <si>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</si>
  <si>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</si>
  <si>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</si>
  <si>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</si>
  <si>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</si>
  <si>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</si>
  <si>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</si>
  <si>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</si>
  <si>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</si>
  <si>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</si>
  <si>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</si>
  <si>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</si>
  <si>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</si>
  <si>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</si>
  <si>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</si>
  <si>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</si>
  <si>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</si>
  <si>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</si>
  <si>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</si>
  <si>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</si>
  <si>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</si>
  <si>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</si>
  <si>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</si>
  <si>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</si>
  <si>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</si>
  <si>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</si>
  <si>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</si>
  <si>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</si>
  <si>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</si>
  <si>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</si>
  <si>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</si>
  <si>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</si>
  <si>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</si>
  <si>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</si>
  <si>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</si>
  <si>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</si>
  <si>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</si>
  <si>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</si>
  <si>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</si>
  <si>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</si>
  <si>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</si>
  <si>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</si>
  <si>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</si>
  <si>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</si>
  <si>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</si>
  <si>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</si>
  <si>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</si>
  <si>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</si>
  <si>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</si>
  <si>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</si>
  <si>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</si>
  <si>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</si>
  <si>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</si>
  <si>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</si>
  <si>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</si>
  <si>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</si>
  <si>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</si>
  <si>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</si>
  <si>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</si>
  <si>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</si>
  <si>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</si>
  <si>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</si>
  <si>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</si>
  <si>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</si>
  <si>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</si>
  <si>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</si>
  <si>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</si>
  <si>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</si>
  <si>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</si>
  <si>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</si>
  <si>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</si>
  <si>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</si>
  <si>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</si>
  <si>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</si>
  <si>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</si>
  <si>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</si>
  <si>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</si>
  <si>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</si>
  <si>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</si>
  <si>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</si>
  <si>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</si>
  <si>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</si>
  <si>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</si>
  <si>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</si>
  <si>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</si>
  <si>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</si>
  <si>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</si>
  <si>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</si>
  <si>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</si>
  <si>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</si>
  <si>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</si>
  <si>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</si>
  <si>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</si>
  <si>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</si>
  <si>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</si>
  <si>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</si>
  <si>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</si>
  <si>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</si>
  <si>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</si>
  <si>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</si>
  <si>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</si>
  <si>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</si>
  <si>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</si>
  <si>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</si>
  <si>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</si>
  <si>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</si>
  <si>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</si>
  <si>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</si>
  <si>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</si>
  <si>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</si>
  <si>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</si>
  <si>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</si>
  <si>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</si>
  <si>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</si>
  <si>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</si>
  <si>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</si>
  <si>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</si>
  <si>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</si>
  <si>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</si>
  <si>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</si>
  <si>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</si>
  <si>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</si>
  <si>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</si>
  <si>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</si>
  <si>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</si>
  <si>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</si>
  <si>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</si>
  <si>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</si>
  <si>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</si>
  <si>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</si>
  <si>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</si>
  <si>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</si>
  <si>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</si>
  <si>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</si>
  <si>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</si>
  <si>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</si>
  <si>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</si>
  <si>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</si>
  <si>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</si>
  <si>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</si>
  <si>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</si>
  <si>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</si>
  <si>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</si>
  <si>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</si>
  <si>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</si>
  <si>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</si>
  <si>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</si>
  <si>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</si>
  <si>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</si>
  <si>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</si>
  <si>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</si>
  <si>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</si>
  <si>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</si>
  <si>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</si>
  <si>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</si>
  <si>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</si>
  <si>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</si>
  <si>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</si>
  <si>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</si>
  <si>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</si>
  <si>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</si>
  <si>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</si>
  <si>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</si>
  <si>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</si>
  <si>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</si>
  <si>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</si>
  <si>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</si>
  <si>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</si>
  <si>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</si>
  <si>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</si>
  <si>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</si>
  <si>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</si>
  <si>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</si>
  <si>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</si>
  <si>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</si>
  <si>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</si>
  <si>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</si>
  <si>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</si>
  <si>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</si>
  <si>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</si>
  <si>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</si>
  <si>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</si>
  <si>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</si>
  <si>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</si>
  <si>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</si>
  <si>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</si>
  <si>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</si>
  <si>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</si>
  <si>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</si>
  <si>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</si>
  <si>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</si>
  <si>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</si>
  <si>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</si>
  <si>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</si>
  <si>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</si>
  <si>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</si>
  <si>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</si>
  <si>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</si>
  <si>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</si>
  <si>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</si>
  <si>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</si>
  <si>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</si>
  <si>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</si>
  <si>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</si>
  <si>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</si>
  <si>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</si>
  <si>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</si>
  <si>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</si>
  <si>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</si>
  <si>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</si>
  <si>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</si>
  <si>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</si>
  <si>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</si>
  <si>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</si>
  <si>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</si>
  <si>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</si>
  <si>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</si>
  <si>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</si>
  <si>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</si>
  <si>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</si>
  <si>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</si>
  <si>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</si>
  <si>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</si>
  <si>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</si>
  <si>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</si>
  <si>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</si>
  <si>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</si>
  <si>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</si>
  <si>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</si>
  <si>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</si>
  <si>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</si>
  <si>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</si>
  <si>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</si>
  <si>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</si>
  <si>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</si>
  <si>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</si>
  <si>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</si>
  <si>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</si>
  <si>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</si>
  <si>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</si>
  <si>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</si>
  <si>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</si>
  <si>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</si>
  <si>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</si>
  <si>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</si>
  <si>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</si>
  <si>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</si>
  <si>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</si>
  <si>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</si>
  <si>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</si>
  <si>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</si>
  <si>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</si>
  <si>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</si>
  <si>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</si>
  <si>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</si>
  <si>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</si>
  <si>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</si>
  <si>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</si>
  <si>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</si>
  <si>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</si>
  <si>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</si>
  <si>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</si>
  <si>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</si>
  <si>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</si>
  <si>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</si>
  <si>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</si>
  <si>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</si>
  <si>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</si>
  <si>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</si>
  <si>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</si>
  <si>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</si>
  <si>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</si>
  <si>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</si>
  <si>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</si>
  <si>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</si>
  <si>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</si>
  <si>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</si>
  <si>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</si>
  <si>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</si>
  <si>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</si>
  <si>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</si>
  <si>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</si>
  <si>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</si>
  <si>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</si>
  <si>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</si>
  <si>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</si>
  <si>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</si>
  <si>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</si>
  <si>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</si>
  <si>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</si>
  <si>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</si>
  <si>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</si>
  <si>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</si>
  <si>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</si>
  <si>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</si>
  <si>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</si>
  <si>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</si>
  <si>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</si>
  <si>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</si>
  <si>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</si>
  <si>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</si>
  <si>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</si>
  <si>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</si>
  <si>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</si>
  <si>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</si>
  <si>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</si>
  <si>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</si>
  <si>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</si>
  <si>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</si>
  <si>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</si>
  <si>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</si>
  <si>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</si>
  <si>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</si>
  <si>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</si>
  <si>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</si>
  <si>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</si>
  <si>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</si>
  <si>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</si>
  <si>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</si>
  <si>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</si>
  <si>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</si>
  <si>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</si>
  <si>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</si>
  <si>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</si>
  <si>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</si>
  <si>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</si>
  <si>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</si>
  <si>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</si>
  <si>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</si>
  <si>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</si>
  <si>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</si>
  <si>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</si>
  <si>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</si>
  <si>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</si>
  <si>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</si>
  <si>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</si>
  <si>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</si>
  <si>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</si>
  <si>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</si>
  <si>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</si>
  <si>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</si>
  <si>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</si>
  <si>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</si>
  <si>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</si>
  <si>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</si>
  <si>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</si>
  <si>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</si>
  <si>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</si>
  <si>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</si>
  <si>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</si>
  <si>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</si>
  <si>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</si>
  <si>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</si>
  <si>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</si>
  <si>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</si>
  <si>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</si>
  <si>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</si>
  <si>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</si>
  <si>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</si>
  <si>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</si>
  <si>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</si>
  <si>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</si>
  <si>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</si>
  <si>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</si>
  <si>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</si>
  <si>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</si>
  <si>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</si>
  <si>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</si>
  <si>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</si>
  <si>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</si>
  <si>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</si>
  <si>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</si>
  <si>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</si>
  <si>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</si>
  <si>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</si>
  <si>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</si>
  <si>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</si>
  <si>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</si>
  <si>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</si>
  <si>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</si>
  <si>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</si>
  <si>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</si>
  <si>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</si>
  <si>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</si>
  <si>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</si>
  <si>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</si>
  <si>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</si>
  <si>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</si>
  <si>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</si>
  <si>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</si>
  <si>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</si>
  <si>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</si>
  <si>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</si>
  <si>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</si>
  <si>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</si>
  <si>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</si>
  <si>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</si>
  <si>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</si>
  <si>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</si>
  <si>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</si>
  <si>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</si>
  <si>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</si>
  <si>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</si>
  <si>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</si>
  <si>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</si>
  <si>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</si>
  <si>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</si>
  <si>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</si>
  <si>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</si>
  <si>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</si>
  <si>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</si>
  <si>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</si>
  <si>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</si>
  <si>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</si>
  <si>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</si>
  <si>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</si>
  <si>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</si>
  <si>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</si>
  <si>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</si>
  <si>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</si>
  <si>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</si>
  <si>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</si>
  <si>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</si>
  <si>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</si>
  <si>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</si>
  <si>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</si>
  <si>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</si>
  <si>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</si>
  <si>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</si>
  <si>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</si>
  <si>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</si>
  <si>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</si>
  <si>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</si>
  <si>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</si>
  <si>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</si>
  <si>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</si>
  <si>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</si>
  <si>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</si>
  <si>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</si>
  <si>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</si>
  <si>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</si>
  <si>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</si>
  <si>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</si>
  <si>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</si>
  <si>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</si>
  <si>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</si>
  <si>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</si>
  <si>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</si>
  <si>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</si>
  <si>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</si>
  <si>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</si>
  <si>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</si>
  <si>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</si>
  <si>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</si>
  <si>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</si>
  <si>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</si>
  <si>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</si>
  <si>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</si>
  <si>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</si>
  <si>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</si>
  <si>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</si>
  <si>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</si>
  <si>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</si>
  <si>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</si>
  <si>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</si>
  <si>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</si>
  <si>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</si>
  <si>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</si>
  <si>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</si>
  <si>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</si>
  <si>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</si>
  <si>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</si>
  <si>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</si>
  <si>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</si>
  <si>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</si>
  <si>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</si>
  <si>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</si>
  <si>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</si>
  <si>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</si>
  <si>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</si>
  <si>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</si>
  <si>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</si>
  <si>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</si>
  <si>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</si>
  <si>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</si>
  <si>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</si>
  <si>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</si>
  <si>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</si>
  <si>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</si>
  <si>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</si>
  <si>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</si>
  <si>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</si>
  <si>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</si>
  <si>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</si>
  <si>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</si>
  <si>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</si>
  <si>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</si>
  <si>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</si>
  <si>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</si>
  <si>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</si>
  <si>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</si>
  <si>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</si>
  <si>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</si>
  <si>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</si>
  <si>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</si>
  <si>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</si>
  <si>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</si>
  <si>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</si>
  <si>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</si>
  <si>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</si>
  <si>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</si>
  <si>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</si>
  <si>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</si>
  <si>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</si>
  <si>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</si>
  <si>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</si>
  <si>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</si>
  <si>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</si>
  <si>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</si>
  <si>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</si>
  <si>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</si>
  <si>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</si>
  <si>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</si>
  <si>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</si>
  <si>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</si>
  <si>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</si>
  <si>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</si>
  <si>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</si>
  <si>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</si>
  <si>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</si>
  <si>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</si>
  <si>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</si>
  <si>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</si>
  <si>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</si>
  <si>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</si>
  <si>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</si>
  <si>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</si>
  <si>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</si>
  <si>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</si>
  <si>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</si>
  <si>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</si>
  <si>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</si>
  <si>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</si>
  <si>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</si>
  <si>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</si>
  <si>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</si>
  <si>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</si>
  <si>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</si>
  <si>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</si>
  <si>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</si>
  <si>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</si>
  <si>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</si>
  <si>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</si>
  <si>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</si>
  <si>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</si>
  <si>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</si>
  <si>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</si>
  <si>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</si>
  <si>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</si>
  <si>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</si>
  <si>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</si>
  <si>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</si>
  <si>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</si>
  <si>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</si>
  <si>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</si>
  <si>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</si>
  <si>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</si>
  <si>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</si>
  <si>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</si>
  <si>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</si>
  <si>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</si>
  <si>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</si>
  <si>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</si>
  <si>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</si>
  <si>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</si>
  <si>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</si>
  <si>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</si>
  <si>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</si>
  <si>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</si>
  <si>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</si>
  <si>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</si>
  <si>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</si>
  <si>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</si>
  <si>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</si>
  <si>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</si>
  <si>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</si>
  <si>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</si>
  <si>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</si>
  <si>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</si>
  <si>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</si>
  <si>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</si>
  <si>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</si>
  <si>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</si>
  <si>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</si>
  <si>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</si>
  <si>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</si>
  <si>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</si>
  <si>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</si>
  <si>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</si>
  <si>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</si>
  <si>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</si>
  <si>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</si>
  <si>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</si>
  <si>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</si>
  <si>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</si>
  <si>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</si>
  <si>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</si>
  <si>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</si>
  <si>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</si>
  <si>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</si>
  <si>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</si>
  <si>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</si>
  <si>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</si>
  <si>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</si>
  <si>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</si>
  <si>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</si>
  <si>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</si>
  <si>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</si>
  <si>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</si>
  <si>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</si>
  <si>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</si>
  <si>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</si>
  <si>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</si>
  <si>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</si>
  <si>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</si>
  <si>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</si>
  <si>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</si>
  <si>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</si>
  <si>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</si>
  <si>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</si>
  <si>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</si>
  <si>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</si>
  <si>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</si>
  <si>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</si>
  <si>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</si>
  <si>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</si>
  <si>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</si>
  <si>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</si>
  <si>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</si>
  <si>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</si>
  <si>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</si>
  <si>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</si>
  <si>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</si>
  <si>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</si>
  <si>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</si>
  <si>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</si>
  <si>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</si>
  <si>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</si>
  <si>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</si>
  <si>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</si>
  <si>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</si>
  <si>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</si>
  <si>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</si>
  <si>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</si>
  <si>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</si>
  <si>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</si>
  <si>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</si>
  <si>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</si>
  <si>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</si>
  <si>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</si>
  <si>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</si>
  <si>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</si>
  <si>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</si>
  <si>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</si>
  <si>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</si>
  <si>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</si>
  <si>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</si>
  <si>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</si>
  <si>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</si>
  <si>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</si>
  <si>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</si>
  <si>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</si>
  <si>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</si>
  <si>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</si>
  <si>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</si>
  <si>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</si>
  <si>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</si>
  <si>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</si>
  <si>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</si>
  <si>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</si>
  <si>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</si>
  <si>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</si>
  <si>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</si>
  <si>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</si>
  <si>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</si>
  <si>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</si>
  <si>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</si>
  <si>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</si>
  <si>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</si>
  <si>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</si>
  <si>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</si>
  <si>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</si>
  <si>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</si>
  <si>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</si>
  <si>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</si>
  <si>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</si>
  <si>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</si>
  <si>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</si>
  <si>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</si>
  <si>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</si>
  <si>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</si>
  <si>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</si>
  <si>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</si>
  <si>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</si>
  <si>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</si>
  <si>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</si>
  <si>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</si>
  <si>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</si>
  <si>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</si>
  <si>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</si>
  <si>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</si>
  <si>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</si>
  <si>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</si>
  <si>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</si>
  <si>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</si>
  <si>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</si>
  <si>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</si>
  <si>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</si>
  <si>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</si>
  <si>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</si>
  <si>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</si>
  <si>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</si>
  <si>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</si>
  <si>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</si>
  <si>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</si>
  <si>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</si>
  <si>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</si>
  <si>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</si>
  <si>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</si>
  <si>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</si>
  <si>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</si>
  <si>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</si>
  <si>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</si>
  <si>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</si>
  <si>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</si>
  <si>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</si>
  <si>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</si>
  <si>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</si>
  <si>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</si>
  <si>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</si>
  <si>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</si>
  <si>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</si>
  <si>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</si>
  <si>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</si>
  <si>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</si>
  <si>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</si>
  <si>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</si>
  <si>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</si>
  <si>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</si>
  <si>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</si>
  <si>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</si>
  <si>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</si>
  <si>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</si>
  <si>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</si>
  <si>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</si>
  <si>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</si>
  <si>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</si>
  <si>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</si>
  <si>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</si>
  <si>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</si>
  <si>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</si>
  <si>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</si>
  <si>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</si>
  <si>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</si>
  <si>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</si>
  <si>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</si>
  <si>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</si>
  <si>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</si>
  <si>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</si>
  <si>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</si>
  <si>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</si>
  <si>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</si>
  <si>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</si>
  <si>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</si>
  <si>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</si>
  <si>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</si>
  <si>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</si>
  <si>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</si>
  <si>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</si>
  <si>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</si>
  <si>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</si>
  <si>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</si>
  <si>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</si>
  <si>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</si>
  <si>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</si>
  <si>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</si>
  <si>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</si>
  <si>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</si>
  <si>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</si>
  <si>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</si>
  <si>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</si>
  <si>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</si>
  <si>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</si>
  <si>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</si>
  <si>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</si>
  <si>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</si>
  <si>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</si>
  <si>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</si>
  <si>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</si>
  <si>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</si>
  <si>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</si>
  <si>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</si>
  <si>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</si>
  <si>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</si>
  <si>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</si>
  <si>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</si>
  <si>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</si>
  <si>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</si>
  <si>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</si>
  <si>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</si>
  <si>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</si>
  <si>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</si>
  <si>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</si>
  <si>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</si>
  <si>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</si>
  <si>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</si>
  <si>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</si>
  <si>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</si>
  <si>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</si>
  <si>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</si>
  <si>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</si>
  <si>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</si>
  <si>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</si>
  <si>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</si>
  <si>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</si>
  <si>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</si>
  <si>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</si>
  <si>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</si>
  <si>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</si>
  <si>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</si>
  <si>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</si>
  <si>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</si>
  <si>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</si>
  <si>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</si>
  <si>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</si>
  <si>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</si>
  <si>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</si>
  <si>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</si>
  <si>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</si>
  <si>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</si>
  <si>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</si>
  <si>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</si>
  <si>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</si>
  <si>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</si>
  <si>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</si>
  <si>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</si>
  <si>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</si>
  <si>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</si>
  <si>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</si>
  <si>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</si>
  <si>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</si>
  <si>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</si>
  <si>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</si>
  <si>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</si>
  <si>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</si>
  <si>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</si>
  <si>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</si>
  <si>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</si>
  <si>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</si>
  <si>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</si>
  <si>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</si>
  <si>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</si>
  <si>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</si>
  <si>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</si>
  <si>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</si>
  <si>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</si>
  <si>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</si>
  <si>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</si>
  <si>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</si>
  <si>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</si>
  <si>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</si>
  <si>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</si>
  <si>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</si>
  <si>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</si>
  <si>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</si>
  <si>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</si>
  <si>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</si>
  <si>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</si>
  <si>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</si>
  <si>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</si>
  <si>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</si>
  <si>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</si>
  <si>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</si>
  <si>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</si>
  <si>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</si>
  <si>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</si>
  <si>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</si>
  <si>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</si>
  <si>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</si>
  <si>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</si>
  <si>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</si>
  <si>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</si>
  <si>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</si>
  <si>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</si>
  <si>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</si>
  <si>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</si>
  <si>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</si>
  <si>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</si>
  <si>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</si>
  <si>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</si>
  <si>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</si>
  <si>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</si>
  <si>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</si>
  <si>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</si>
  <si>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</si>
  <si>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</si>
  <si>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</si>
  <si>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</si>
  <si>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</si>
  <si>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</si>
  <si>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</si>
  <si>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</si>
  <si>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</si>
  <si>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</si>
  <si>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</si>
  <si>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</si>
  <si>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</si>
  <si>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</si>
  <si>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</si>
  <si>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</si>
  <si>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</si>
  <si>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</si>
  <si>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</si>
  <si>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</si>
  <si>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</si>
  <si>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</si>
  <si>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</si>
  <si>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</si>
  <si>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</si>
  <si>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</si>
  <si>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</si>
  <si>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</si>
  <si>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</si>
  <si>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</si>
  <si>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</si>
  <si>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</si>
  <si>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</si>
  <si>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</si>
  <si>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</si>
  <si>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</si>
  <si>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</si>
  <si>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</si>
  <si>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</si>
  <si>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</si>
  <si>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</si>
  <si>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</si>
  <si>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</si>
  <si>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</si>
  <si>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</si>
  <si>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</si>
  <si>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</si>
  <si>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</si>
  <si>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</si>
  <si>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</si>
  <si>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</si>
  <si>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</si>
  <si>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</si>
  <si>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</si>
  <si>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</si>
  <si>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</si>
  <si>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</si>
  <si>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</si>
  <si>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</si>
  <si>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</si>
  <si>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</si>
  <si>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</si>
  <si>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</si>
  <si>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</si>
  <si>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</si>
  <si>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</si>
  <si>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</si>
  <si>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</si>
  <si>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</si>
  <si>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</si>
  <si>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</si>
  <si>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</si>
  <si>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</si>
  <si>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</si>
  <si>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</si>
  <si>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</si>
  <si>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</si>
  <si>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</si>
  <si>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</si>
  <si>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</si>
  <si>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</si>
  <si>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</si>
  <si>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</si>
  <si>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</si>
  <si>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</si>
  <si>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</si>
  <si>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</si>
  <si>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</si>
  <si>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</si>
  <si>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</si>
  <si>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</si>
  <si>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</si>
  <si>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</si>
  <si>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</si>
  <si>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</si>
  <si>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</si>
  <si>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</si>
  <si>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</si>
  <si>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</si>
  <si>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</si>
  <si>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</si>
  <si>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</si>
  <si>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</si>
  <si>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</si>
  <si>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</si>
  <si>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</si>
  <si>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</si>
  <si>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</si>
  <si>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</si>
  <si>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</si>
  <si>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</si>
  <si>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</si>
  <si>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</si>
  <si>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</si>
  <si>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</si>
  <si>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</si>
  <si>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</si>
  <si>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</si>
  <si>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</si>
  <si>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</si>
  <si>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</si>
  <si>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</si>
  <si>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</si>
  <si>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</si>
  <si>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</si>
  <si>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</si>
  <si>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</si>
  <si>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</si>
  <si>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</si>
  <si>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</si>
  <si>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</si>
  <si>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</si>
  <si>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</si>
  <si>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</si>
  <si>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</si>
  <si>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</si>
  <si>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</si>
  <si>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</si>
  <si>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</si>
  <si>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</si>
  <si>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</si>
  <si>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</si>
  <si>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</si>
  <si>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</si>
  <si>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</si>
  <si>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</si>
  <si>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</si>
  <si>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</si>
  <si>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</si>
  <si>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</si>
  <si>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</si>
  <si>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</si>
  <si>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</si>
  <si>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</si>
  <si>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</si>
  <si>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</si>
  <si>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</si>
  <si>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</si>
  <si>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</si>
  <si>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</si>
  <si>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</si>
  <si>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</si>
  <si>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</si>
  <si>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</si>
  <si>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</si>
  <si>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</si>
  <si>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</si>
  <si>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</si>
  <si>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</si>
  <si>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</si>
  <si>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</si>
  <si>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</si>
  <si>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</si>
  <si>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</si>
  <si>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</si>
  <si>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</si>
  <si>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</si>
  <si>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</si>
  <si>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</si>
  <si>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</si>
  <si>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</si>
  <si>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</si>
  <si>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</si>
  <si>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</si>
  <si>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</si>
  <si>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</si>
  <si>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</si>
  <si>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</si>
  <si>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</si>
  <si>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</si>
  <si>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</si>
  <si>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</si>
  <si>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</si>
  <si>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</si>
  <si>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</si>
  <si>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</si>
  <si>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</si>
  <si>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</si>
  <si>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</si>
  <si>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</si>
  <si>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</si>
  <si>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</si>
  <si>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</si>
  <si>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</si>
  <si>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</si>
  <si>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</si>
  <si>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</si>
  <si>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</si>
  <si>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</si>
  <si>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</si>
  <si>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</si>
  <si>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</si>
  <si>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</si>
  <si>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</si>
  <si>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</si>
  <si>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</si>
  <si>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</si>
  <si>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</si>
  <si>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</si>
  <si>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</si>
  <si>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</si>
  <si>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</si>
  <si>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</si>
  <si>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</si>
  <si>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</si>
  <si>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</si>
  <si>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</si>
  <si>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</si>
  <si>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</si>
  <si>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</si>
  <si>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</si>
  <si>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</si>
  <si>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</si>
  <si>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</si>
  <si>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</si>
  <si>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</si>
  <si>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</si>
  <si>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</si>
  <si>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</si>
  <si>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</si>
  <si>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</si>
  <si>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</si>
  <si>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</si>
  <si>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</si>
  <si>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</si>
  <si>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</si>
  <si>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</si>
  <si>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</si>
  <si>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</si>
  <si>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</si>
  <si>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</si>
  <si>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</si>
  <si>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</si>
  <si>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</si>
  <si>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</si>
  <si>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</si>
  <si>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</si>
  <si>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</si>
  <si>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</si>
  <si>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</si>
  <si>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</si>
  <si>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</si>
  <si>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</si>
  <si>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</si>
  <si>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</si>
  <si>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</si>
  <si>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</si>
  <si>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</si>
  <si>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</si>
  <si>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</si>
  <si>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</si>
  <si>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</si>
  <si>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</si>
  <si>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</si>
  <si>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</si>
  <si>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</si>
  <si>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</si>
  <si>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</si>
  <si>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</si>
  <si>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</si>
  <si>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</si>
  <si>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</si>
  <si>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</si>
  <si>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</si>
  <si>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</si>
  <si>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</si>
  <si>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</si>
  <si>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</si>
  <si>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</si>
  <si>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</si>
  <si>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</si>
  <si>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</si>
  <si>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</si>
  <si>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</si>
  <si>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</si>
  <si>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</si>
  <si>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</si>
  <si>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</si>
  <si>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</si>
  <si>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</si>
  <si>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</si>
  <si>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</si>
  <si>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</si>
  <si>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</si>
  <si>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</si>
  <si>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</si>
  <si>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</si>
  <si>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</si>
  <si>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</si>
  <si>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</si>
  <si>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</si>
  <si>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</si>
  <si>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</si>
  <si>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</si>
  <si>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</si>
  <si>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</si>
  <si>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</si>
  <si>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</si>
  <si>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</si>
  <si>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</si>
  <si>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</si>
  <si>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</si>
  <si>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</si>
  <si>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</si>
  <si>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</si>
  <si>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</si>
  <si>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</si>
  <si>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</si>
  <si>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</si>
  <si>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</si>
  <si>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</si>
  <si>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</si>
  <si>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</si>
  <si>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</si>
  <si>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</si>
  <si>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</si>
  <si>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</si>
  <si>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</si>
  <si>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</si>
  <si>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</si>
  <si>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</si>
  <si>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</si>
  <si>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</si>
  <si>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</si>
  <si>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</si>
  <si>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</si>
  <si>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</si>
  <si>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</si>
  <si>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</si>
  <si>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</si>
  <si>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</si>
  <si>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</si>
  <si>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</si>
  <si>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</si>
  <si>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</si>
  <si>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</si>
  <si>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</si>
  <si>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</si>
  <si>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</si>
  <si>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</si>
  <si>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</si>
  <si>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</si>
  <si>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</si>
  <si>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</si>
  <si>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</si>
  <si>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</si>
  <si>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</si>
  <si>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</si>
  <si>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</si>
  <si>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</si>
  <si>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</si>
  <si>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</si>
  <si>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</si>
  <si>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</si>
  <si>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</si>
  <si>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</si>
  <si>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</si>
  <si>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</si>
  <si>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</si>
  <si>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</si>
  <si>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</si>
  <si>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</si>
  <si>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</si>
  <si>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</si>
  <si>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</si>
  <si>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</si>
  <si>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</si>
  <si>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</si>
  <si>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</si>
  <si>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</si>
  <si>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</si>
  <si>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</si>
  <si>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</si>
  <si>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</si>
  <si>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</si>
  <si>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</si>
  <si>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</si>
  <si>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</si>
  <si>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</si>
  <si>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</si>
  <si>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</si>
  <si>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</si>
  <si>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</si>
  <si>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</si>
  <si>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</si>
  <si>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</si>
  <si>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</si>
  <si>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</si>
  <si>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</si>
  <si>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</si>
  <si>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</si>
  <si>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</si>
  <si>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</si>
  <si>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</si>
  <si>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</si>
  <si>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</si>
  <si>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</si>
  <si>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</si>
  <si>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</si>
  <si>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</si>
  <si>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</si>
  <si>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</si>
  <si>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</si>
  <si>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</si>
  <si>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</si>
  <si>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</si>
  <si>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</si>
  <si>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</si>
  <si>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</si>
  <si>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</si>
  <si>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</si>
  <si>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</si>
  <si>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</si>
  <si>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</si>
  <si>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</si>
  <si>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</si>
  <si>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</si>
  <si>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</si>
  <si>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</si>
  <si>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</si>
  <si>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</si>
  <si>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</si>
  <si>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</si>
  <si>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</si>
  <si>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</si>
  <si>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</si>
  <si>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</si>
  <si>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</si>
  <si>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</si>
  <si>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</si>
  <si>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</si>
  <si>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</si>
  <si>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</si>
  <si>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</si>
  <si>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</si>
  <si>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</si>
  <si>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</si>
  <si>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</si>
  <si>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</si>
  <si>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</si>
  <si>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</si>
  <si>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</si>
  <si>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</si>
  <si>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</si>
  <si>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</si>
  <si>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</si>
  <si>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</si>
  <si>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</si>
  <si>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</si>
  <si>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</si>
  <si>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</si>
  <si>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</si>
  <si>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</si>
  <si>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</si>
  <si>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</si>
  <si>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</si>
  <si>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</si>
  <si>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</si>
  <si>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</si>
  <si>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</si>
  <si>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</si>
  <si>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</si>
  <si>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</si>
  <si>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</si>
  <si>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</si>
  <si>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</si>
  <si>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</si>
  <si>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</si>
  <si>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</si>
  <si>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</si>
  <si>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</si>
  <si>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</si>
  <si>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</si>
  <si>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</si>
  <si>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</si>
  <si>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</si>
  <si>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</si>
  <si>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</si>
  <si>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</si>
  <si>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</si>
  <si>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</si>
  <si>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</si>
  <si>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</si>
  <si>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</si>
  <si>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</si>
  <si>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</si>
  <si>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</si>
  <si>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</si>
  <si>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</si>
  <si>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</si>
  <si>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</si>
  <si>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</si>
  <si>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</si>
  <si>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</si>
  <si>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</si>
  <si>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</si>
  <si>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</si>
  <si>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</si>
  <si>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</si>
  <si>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</si>
  <si>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</si>
  <si>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</si>
  <si>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</si>
  <si>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</si>
  <si>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</si>
  <si>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</si>
  <si>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</si>
  <si>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</si>
  <si>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</si>
  <si>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</si>
  <si>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</si>
  <si>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</si>
  <si>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</si>
  <si>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</si>
  <si>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</si>
  <si>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</si>
  <si>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</si>
  <si>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</si>
  <si>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</si>
  <si>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</si>
  <si>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</si>
  <si>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</si>
  <si>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</si>
  <si>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</si>
  <si>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</si>
  <si>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</si>
  <si>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</si>
  <si>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</si>
  <si>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</si>
  <si>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</si>
  <si>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</si>
  <si>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</si>
  <si>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</si>
  <si>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</si>
  <si>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</si>
  <si>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</si>
  <si>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</si>
  <si>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</si>
  <si>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</si>
  <si>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</si>
  <si>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</si>
  <si>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</si>
  <si>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</si>
  <si>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</si>
  <si>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</si>
  <si>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</si>
  <si>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</si>
  <si>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</si>
  <si>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</si>
  <si>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</si>
  <si>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</si>
  <si>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</si>
  <si>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</si>
  <si>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</si>
  <si>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</si>
  <si>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</si>
  <si>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</si>
  <si>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</si>
  <si>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</si>
  <si>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</si>
  <si>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</si>
  <si>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</si>
  <si>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</si>
  <si>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</si>
  <si>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</si>
  <si>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</si>
  <si>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</si>
  <si>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</si>
  <si>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</si>
  <si>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</si>
  <si>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</si>
  <si>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</si>
  <si>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</si>
  <si>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</si>
  <si>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</si>
  <si>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</si>
  <si>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</si>
  <si>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</si>
  <si>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</si>
  <si>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</si>
  <si>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</si>
  <si>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</si>
  <si>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</si>
  <si>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</si>
  <si>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</si>
  <si>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</si>
  <si>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</si>
  <si>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</si>
  <si>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</si>
  <si>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</si>
  <si>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</si>
  <si>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</si>
  <si>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</si>
  <si>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</si>
  <si>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</si>
  <si>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</si>
  <si>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</si>
  <si>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</si>
  <si>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</si>
  <si>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</si>
  <si>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</si>
  <si>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</si>
  <si>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</si>
  <si>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</si>
  <si>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</si>
  <si>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</si>
  <si>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</si>
  <si>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</si>
  <si>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</si>
  <si>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</si>
  <si>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</si>
  <si>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</si>
  <si>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</si>
  <si>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</si>
  <si>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</si>
  <si>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</si>
  <si>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</si>
  <si>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</si>
  <si>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</si>
  <si>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</si>
  <si>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</si>
  <si>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</si>
  <si>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</si>
  <si>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</si>
  <si>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</si>
  <si>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</si>
  <si>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</si>
  <si>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</si>
  <si>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</si>
  <si>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</si>
  <si>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</si>
  <si>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</si>
  <si>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</si>
  <si>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</si>
  <si>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</si>
  <si>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</si>
  <si>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</si>
  <si>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</si>
  <si>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</si>
  <si>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</si>
  <si>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</si>
  <si>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</si>
  <si>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</si>
  <si>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</si>
  <si>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</si>
  <si>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</si>
  <si>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</si>
  <si>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</si>
  <si>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</si>
  <si>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</si>
  <si>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</si>
  <si>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</si>
  <si>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</si>
  <si>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</si>
  <si>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</si>
  <si>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</si>
  <si>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</si>
  <si>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</si>
  <si>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</si>
  <si>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</si>
  <si>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</si>
  <si>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</si>
  <si>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</si>
  <si>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</si>
  <si>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</si>
  <si>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</si>
  <si>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</si>
  <si>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</si>
  <si>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</si>
  <si>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</si>
  <si>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</si>
  <si>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</si>
  <si>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</si>
  <si>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</si>
  <si>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</si>
  <si>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</si>
  <si>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</si>
  <si>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</si>
  <si>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</si>
  <si>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</si>
  <si>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</si>
  <si>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</si>
  <si>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</si>
  <si>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</si>
  <si>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</si>
  <si>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</si>
  <si>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</si>
  <si>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</si>
  <si>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</si>
  <si>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</si>
  <si>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</si>
  <si>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</si>
  <si>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</si>
  <si>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</si>
  <si>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</si>
  <si>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</si>
  <si>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</si>
  <si>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</si>
  <si>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</si>
  <si>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</si>
  <si>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</si>
  <si>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</si>
  <si>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</si>
  <si>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</si>
  <si>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</si>
  <si>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</si>
  <si>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</si>
  <si>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</si>
  <si>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</si>
  <si>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</si>
  <si>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</si>
  <si>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</si>
  <si>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</si>
  <si>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</si>
  <si>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</si>
  <si>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</si>
  <si>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</si>
  <si>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</si>
  <si>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</si>
  <si>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</si>
  <si>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</si>
  <si>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</si>
  <si>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</si>
  <si>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</si>
  <si>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</si>
  <si>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</si>
  <si>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</si>
  <si>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</si>
  <si>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</si>
  <si>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</si>
  <si>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</si>
  <si>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</si>
  <si>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</si>
  <si>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</si>
  <si>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</si>
  <si>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</si>
  <si>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</si>
  <si>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</si>
  <si>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</si>
  <si>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</si>
  <si>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</si>
  <si>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</si>
  <si>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</si>
  <si>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</si>
  <si>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</si>
  <si>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</si>
  <si>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</si>
  <si>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</si>
  <si>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</si>
  <si>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</si>
  <si>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</si>
  <si>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</si>
  <si>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</si>
  <si>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</si>
  <si>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</si>
  <si>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</si>
  <si>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</si>
  <si>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</si>
  <si>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</si>
  <si>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</si>
  <si>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</si>
  <si>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</si>
  <si>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</si>
  <si>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</si>
  <si>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</si>
  <si>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</si>
  <si>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</si>
  <si>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</si>
  <si>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</si>
  <si>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</si>
  <si>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</si>
  <si>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</si>
  <si>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</si>
  <si>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</si>
  <si>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</si>
  <si>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</si>
  <si>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</si>
  <si>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</si>
  <si>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</si>
  <si>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</si>
  <si>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</si>
  <si>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</si>
  <si>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</si>
  <si>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</si>
  <si>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</si>
  <si>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</si>
  <si>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</si>
  <si>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</si>
  <si>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</si>
  <si>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</si>
  <si>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</si>
  <si>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</si>
  <si>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</si>
  <si>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</si>
  <si>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</si>
  <si>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</si>
  <si>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</si>
  <si>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</si>
  <si>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</si>
  <si>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</si>
  <si>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</si>
  <si>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</si>
  <si>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</si>
  <si>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</si>
  <si>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</si>
  <si>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</si>
  <si>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</si>
  <si>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</si>
  <si>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</si>
  <si>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</si>
  <si>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</si>
  <si>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</si>
  <si>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</si>
  <si>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</si>
  <si>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</si>
  <si>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</si>
  <si>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</si>
  <si>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</si>
  <si>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</si>
  <si>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</si>
  <si>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</si>
  <si>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</si>
  <si>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</si>
  <si>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</si>
  <si>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</si>
  <si>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</si>
  <si>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</si>
  <si>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</si>
  <si>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</si>
  <si>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</si>
  <si>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</si>
  <si>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</si>
  <si>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</si>
  <si>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</si>
  <si>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</si>
  <si>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</si>
  <si>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</si>
  <si>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</si>
  <si>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</si>
  <si>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</si>
  <si>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</si>
  <si>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</si>
  <si>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</si>
  <si>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</si>
  <si>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</si>
  <si>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</si>
  <si>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</si>
  <si>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</si>
  <si>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</si>
  <si>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</si>
  <si>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</si>
  <si>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</si>
  <si>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</si>
  <si>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</si>
  <si>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</si>
  <si>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</si>
  <si>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</si>
  <si>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</si>
  <si>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</si>
  <si>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</si>
  <si>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</si>
  <si>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</si>
  <si>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</si>
  <si>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</si>
  <si>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</si>
  <si>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</si>
  <si>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</si>
  <si>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</si>
  <si>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</si>
  <si>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</si>
  <si>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</si>
  <si>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</si>
  <si>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</si>
  <si>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</si>
  <si>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</si>
  <si>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</si>
  <si>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</si>
  <si>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</si>
  <si>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</si>
  <si>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</si>
  <si>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</si>
  <si>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</si>
  <si>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</si>
  <si>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</si>
  <si>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</si>
  <si>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</si>
  <si>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</si>
  <si>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</si>
  <si>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</si>
  <si>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</si>
  <si>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</si>
  <si>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</si>
  <si>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</si>
  <si>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</si>
  <si>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</si>
  <si>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</si>
  <si>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</si>
  <si>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</si>
  <si>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</si>
  <si>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</si>
  <si>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</si>
  <si>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</si>
  <si>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</si>
  <si>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</si>
  <si>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</si>
  <si>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</si>
  <si>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</si>
  <si>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</si>
  <si>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</si>
  <si>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</si>
  <si>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</si>
  <si>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</si>
  <si>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</si>
  <si>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</si>
  <si>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</si>
  <si>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</si>
  <si>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</si>
  <si>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</si>
  <si>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</si>
  <si>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</si>
  <si>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</si>
  <si>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</si>
  <si>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</si>
  <si>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</si>
  <si>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</si>
  <si>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</si>
  <si>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</si>
  <si>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</si>
  <si>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</si>
  <si>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</si>
  <si>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</si>
  <si>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</si>
  <si>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</si>
  <si>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</si>
  <si>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</si>
  <si>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</si>
  <si>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</si>
  <si>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</si>
  <si>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</si>
  <si>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</si>
  <si>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</si>
  <si>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</si>
  <si>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</si>
  <si>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</si>
  <si>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</si>
  <si>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</si>
  <si>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</si>
  <si>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</si>
  <si>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</si>
  <si>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</si>
  <si>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</si>
  <si>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</si>
  <si>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</si>
  <si>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</si>
  <si>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</si>
  <si>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</si>
  <si>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</si>
  <si>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</si>
  <si>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</si>
  <si>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</si>
  <si>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</si>
  <si>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</si>
  <si>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</si>
  <si>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</si>
  <si>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</si>
  <si>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</si>
  <si>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</si>
  <si>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</si>
  <si>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</si>
  <si>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</si>
  <si>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</si>
  <si>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</si>
  <si>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</si>
  <si>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</si>
  <si>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</si>
  <si>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</si>
  <si>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</si>
  <si>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</si>
  <si>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</si>
  <si>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</si>
  <si>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</si>
  <si>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</si>
  <si>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</si>
  <si>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</si>
  <si>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</si>
  <si>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</si>
  <si>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</si>
  <si>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</si>
  <si>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</si>
  <si>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</si>
  <si>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</si>
  <si>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</si>
  <si>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</si>
  <si>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</si>
  <si>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</si>
  <si>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</si>
  <si>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</si>
  <si>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</si>
  <si>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</si>
  <si>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</si>
  <si>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</si>
  <si>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</si>
  <si>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</si>
  <si>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</si>
  <si>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</si>
  <si>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</si>
  <si>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</si>
  <si>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</si>
  <si>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</si>
  <si>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</si>
  <si>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</si>
  <si>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</si>
  <si>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</si>
  <si>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</si>
  <si>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</si>
  <si>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</si>
  <si>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</si>
  <si>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</si>
  <si>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</si>
  <si>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</si>
  <si>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</si>
  <si>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</si>
  <si>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</si>
  <si>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</si>
  <si>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</si>
  <si>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</si>
  <si>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</si>
  <si>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</si>
  <si>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</si>
  <si>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</si>
  <si>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</si>
  <si>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</si>
  <si>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</si>
  <si>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</si>
  <si>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</si>
  <si>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</si>
  <si>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</si>
  <si>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</si>
  <si>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</si>
  <si>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</si>
  <si>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</si>
  <si>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</si>
  <si>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</si>
  <si>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</si>
  <si>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</si>
  <si>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</si>
  <si>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</si>
  <si>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</si>
  <si>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</si>
  <si>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</si>
  <si>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</si>
  <si>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</si>
  <si>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</si>
  <si>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</si>
  <si>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</si>
  <si>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</si>
  <si>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</si>
  <si>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</si>
  <si>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</si>
  <si>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</si>
  <si>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</si>
  <si>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</si>
  <si>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</si>
  <si>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</si>
  <si>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</si>
  <si>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</si>
  <si>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</si>
  <si>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</si>
  <si>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</si>
  <si>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</si>
  <si>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</si>
  <si>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</si>
  <si>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</si>
  <si>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</si>
  <si>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</si>
  <si>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</si>
  <si>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</si>
  <si>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</si>
  <si>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</si>
  <si>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</si>
  <si>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</si>
  <si>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</si>
  <si>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</si>
  <si>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</si>
  <si>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</si>
  <si>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</si>
  <si>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</si>
  <si>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</si>
  <si>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</si>
  <si>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</si>
  <si>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</si>
  <si>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</si>
  <si>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</si>
  <si>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</si>
  <si>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</si>
  <si>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</si>
  <si>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</si>
  <si>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</si>
  <si>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</si>
  <si>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</si>
  <si>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</si>
  <si>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</si>
  <si>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</si>
  <si>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</si>
  <si>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</si>
  <si>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</si>
  <si>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</si>
  <si>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</si>
  <si>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</si>
  <si>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</si>
  <si>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</si>
  <si>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</si>
  <si>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</si>
  <si>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</si>
  <si>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</si>
  <si>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</si>
  <si>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</si>
  <si>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</si>
  <si>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</si>
  <si>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</si>
  <si>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</si>
  <si>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</si>
  <si>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</si>
  <si>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</si>
  <si>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</si>
  <si>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</si>
  <si>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</si>
  <si>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</si>
  <si>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</si>
  <si>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</si>
  <si>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</si>
  <si>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</si>
  <si>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</si>
  <si>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</si>
  <si>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</si>
  <si>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</si>
  <si>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</si>
  <si>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</si>
  <si>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</si>
  <si>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</si>
  <si>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</si>
  <si>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</si>
  <si>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</si>
  <si>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</si>
  <si>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</si>
  <si>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</si>
  <si>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</si>
  <si>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</si>
  <si>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</si>
  <si>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</si>
  <si>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</si>
  <si>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</si>
  <si>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</si>
  <si>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</si>
  <si>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</si>
  <si>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</si>
  <si>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</si>
  <si>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</si>
  <si>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</si>
  <si>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</si>
  <si>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</si>
  <si>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</si>
  <si>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</si>
  <si>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</si>
  <si>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</si>
  <si>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</si>
  <si>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</si>
  <si>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</si>
  <si>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</si>
  <si>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</si>
  <si>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</si>
  <si>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</si>
  <si>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</si>
  <si>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</si>
  <si>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</si>
  <si>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</si>
  <si>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</si>
  <si>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</si>
  <si>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</si>
  <si>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</si>
  <si>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</si>
  <si>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</si>
  <si>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</si>
  <si>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</si>
  <si>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</si>
  <si>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</si>
  <si>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</si>
  <si>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</si>
  <si>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</si>
  <si>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</si>
  <si>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</si>
  <si>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</si>
  <si>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</si>
  <si>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</si>
  <si>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</si>
  <si>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</si>
  <si>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</si>
  <si>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</si>
  <si>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</si>
  <si>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</si>
  <si>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</si>
  <si>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</si>
  <si>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</si>
  <si>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</si>
  <si>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</si>
  <si>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</si>
  <si>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</si>
  <si>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</si>
  <si>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</si>
  <si>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</si>
  <si>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</si>
  <si>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</si>
  <si>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</si>
  <si>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</si>
  <si>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</si>
  <si>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</si>
  <si>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</si>
  <si>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</si>
  <si>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</si>
  <si>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</si>
  <si>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</si>
  <si>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</si>
  <si>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</si>
  <si>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</si>
  <si>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</si>
  <si>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</si>
  <si>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</si>
  <si>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</si>
  <si>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</si>
  <si>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</si>
  <si>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</si>
  <si>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</si>
  <si>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</si>
  <si>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</si>
  <si>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</si>
  <si>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</si>
  <si>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</si>
  <si>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</si>
  <si>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</si>
  <si>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</si>
  <si>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</si>
  <si>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</si>
  <si>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</si>
  <si>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</si>
  <si>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</si>
  <si>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</si>
  <si>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</si>
  <si>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</si>
  <si>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</si>
  <si>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</si>
  <si>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</si>
  <si>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</si>
  <si>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</si>
  <si>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</si>
  <si>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</si>
  <si>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</si>
  <si>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</si>
  <si>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</si>
  <si>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</si>
  <si>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</si>
  <si>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</si>
  <si>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</si>
  <si>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</si>
  <si>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</si>
  <si>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</si>
  <si>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</si>
  <si>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</si>
  <si>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</si>
  <si>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</si>
  <si>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</si>
  <si>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</si>
  <si>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</si>
  <si>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</si>
  <si>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</si>
  <si>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</si>
  <si>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</si>
  <si>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</si>
  <si>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</si>
  <si>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</si>
  <si>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</si>
  <si>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</si>
  <si>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</si>
  <si>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</si>
  <si>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</si>
  <si>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</si>
  <si>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</si>
  <si>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</si>
  <si>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</si>
  <si>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</si>
  <si>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</si>
  <si>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</si>
  <si>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</si>
  <si>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</si>
  <si>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</si>
  <si>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</si>
  <si>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</si>
  <si>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</si>
  <si>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</si>
  <si>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</si>
  <si>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</si>
  <si>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</si>
  <si>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</si>
  <si>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</si>
  <si>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</si>
  <si>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</si>
  <si>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</si>
  <si>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</si>
  <si>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</si>
  <si>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</si>
  <si>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</si>
  <si>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</si>
  <si>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</si>
  <si>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</si>
  <si>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</si>
  <si>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</si>
  <si>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</si>
  <si>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</si>
  <si>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</si>
  <si>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</si>
  <si>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</si>
  <si>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</si>
  <si>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</si>
  <si>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</si>
  <si>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</si>
  <si>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</si>
  <si>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</si>
  <si>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</si>
  <si>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</si>
  <si>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</si>
  <si>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</si>
  <si>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</si>
  <si>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</si>
  <si>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</si>
  <si>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</si>
  <si>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</si>
  <si>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</si>
  <si>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</si>
  <si>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</si>
  <si>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</si>
  <si>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</si>
  <si>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</si>
  <si>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</si>
  <si>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</si>
  <si>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</si>
  <si>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</si>
  <si>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</si>
  <si>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</si>
  <si>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</si>
  <si>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</si>
  <si>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</si>
  <si>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</si>
  <si>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</si>
  <si>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</si>
  <si>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</si>
  <si>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</si>
  <si>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</si>
  <si>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</si>
  <si>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</si>
  <si>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</si>
  <si>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</si>
  <si>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</si>
  <si>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</si>
  <si>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</si>
  <si>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</si>
  <si>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</si>
  <si>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</si>
  <si>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</si>
  <si>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</si>
  <si>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</si>
  <si>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</si>
  <si>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</si>
  <si>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</si>
  <si>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</si>
  <si>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</si>
  <si>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</si>
  <si>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</si>
  <si>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</si>
  <si>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</si>
  <si>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</si>
  <si>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</si>
  <si>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</si>
  <si>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</si>
  <si>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</si>
  <si>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</si>
  <si>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</si>
  <si>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</si>
  <si>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</si>
  <si>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</si>
  <si>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</si>
  <si>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</si>
  <si>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</si>
  <si>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</si>
  <si>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</si>
  <si>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</si>
  <si>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</si>
  <si>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</si>
  <si>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</si>
  <si>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</si>
  <si>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</si>
  <si>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</si>
  <si>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</si>
  <si>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</si>
  <si>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</si>
  <si>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</si>
  <si>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</si>
  <si>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</si>
  <si>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</si>
  <si>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</si>
  <si>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</si>
  <si>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</si>
  <si>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</si>
  <si>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</si>
  <si>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</si>
  <si>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</si>
  <si>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</si>
  <si>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</si>
  <si>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</si>
  <si>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</si>
  <si>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</si>
  <si>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</si>
  <si>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</si>
  <si>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</si>
  <si>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</si>
  <si>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</si>
  <si>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</si>
  <si>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</si>
  <si>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</si>
  <si>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</si>
  <si>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</si>
  <si>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</si>
  <si>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</si>
  <si>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</si>
  <si>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</si>
  <si>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</si>
  <si>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</si>
  <si>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</si>
  <si>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</si>
  <si>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</si>
  <si>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</si>
  <si>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</si>
  <si>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</si>
  <si>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</si>
  <si>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</si>
  <si>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</si>
  <si>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</si>
  <si>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</si>
  <si>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</si>
  <si>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</si>
  <si>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</si>
  <si>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</si>
  <si>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</si>
  <si>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</si>
  <si>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</si>
  <si>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</si>
  <si>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</si>
  <si>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</si>
  <si>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</si>
  <si>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</si>
  <si>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</si>
  <si>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</si>
  <si>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</si>
  <si>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</si>
  <si>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</si>
  <si>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</si>
  <si>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</si>
  <si>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</si>
  <si>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</si>
  <si>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</si>
  <si>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</si>
  <si>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</si>
  <si>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</si>
  <si>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</si>
  <si>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</si>
  <si>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</si>
  <si>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</si>
  <si>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</si>
  <si>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</si>
  <si>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</si>
  <si>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</si>
  <si>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</si>
  <si>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</si>
  <si>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</si>
  <si>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</si>
  <si>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</si>
  <si>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</si>
  <si>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</si>
  <si>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</si>
  <si>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</si>
  <si>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</si>
  <si>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</si>
  <si>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</si>
  <si>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</si>
  <si>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</si>
  <si>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</si>
  <si>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</si>
  <si>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</si>
  <si>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</si>
  <si>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</si>
  <si>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</si>
  <si>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</si>
  <si>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</si>
  <si>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</si>
  <si>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</si>
  <si>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</si>
  <si>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</si>
  <si>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</si>
  <si>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</si>
  <si>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</si>
  <si>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</si>
  <si>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</si>
  <si>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</si>
  <si>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</si>
  <si>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</si>
  <si>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</si>
  <si>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</si>
  <si>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</si>
  <si>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</si>
  <si>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</si>
  <si>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</si>
  <si>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</si>
  <si>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</si>
  <si>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</si>
  <si>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</si>
  <si>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</si>
  <si>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</si>
  <si>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</si>
  <si>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</si>
  <si>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</si>
  <si>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</si>
  <si>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</si>
  <si>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</si>
  <si>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</si>
  <si>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</si>
  <si>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</si>
  <si>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</si>
  <si>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</si>
  <si>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</si>
  <si>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</si>
  <si>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</si>
  <si>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</si>
  <si>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</si>
  <si>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</si>
  <si>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</si>
  <si>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</si>
  <si>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</si>
  <si>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</si>
  <si>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</si>
  <si>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</si>
  <si>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</si>
  <si>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</si>
  <si>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</si>
  <si>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</si>
  <si>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</si>
  <si>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</si>
  <si>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</si>
  <si>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</si>
  <si>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</si>
  <si>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</si>
  <si>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</si>
  <si>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</si>
  <si>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</si>
  <si>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</si>
  <si>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</si>
  <si>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</si>
  <si>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</si>
  <si>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</si>
  <si>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</si>
  <si>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</si>
  <si>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</si>
  <si>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</si>
  <si>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</si>
  <si>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</si>
  <si>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</si>
  <si>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</si>
  <si>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</si>
  <si>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</si>
  <si>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</si>
  <si>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</si>
  <si>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</si>
  <si>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</si>
  <si>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</si>
  <si>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</si>
  <si>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</si>
  <si>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</si>
  <si>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</si>
  <si>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</si>
  <si>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</si>
  <si>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</si>
  <si>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</si>
  <si>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</si>
  <si>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</si>
  <si>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</si>
  <si>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</si>
  <si>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</si>
  <si>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</si>
  <si>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</si>
  <si>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</si>
  <si>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</si>
  <si>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</si>
  <si>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</si>
  <si>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</si>
  <si>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</si>
  <si>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</si>
  <si>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</si>
  <si>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</si>
  <si>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</si>
  <si>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</si>
  <si>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</si>
  <si>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</si>
  <si>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</si>
  <si>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</si>
  <si>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</si>
  <si>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</si>
  <si>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</si>
  <si>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</si>
  <si>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</si>
  <si>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</si>
  <si>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</si>
  <si>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</si>
  <si>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</si>
  <si>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</si>
  <si>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</si>
  <si>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</si>
  <si>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</si>
  <si>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</si>
  <si>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</si>
  <si>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</si>
  <si>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</si>
  <si>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</si>
  <si>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</si>
  <si>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</si>
  <si>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</si>
  <si>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</si>
  <si>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</si>
  <si>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</si>
  <si>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</si>
  <si>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</si>
  <si>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</si>
  <si>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</si>
  <si>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</si>
  <si>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</si>
  <si>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</si>
  <si>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</si>
  <si>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</si>
  <si>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</si>
  <si>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</si>
  <si>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</si>
  <si>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</si>
  <si>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</si>
  <si>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</si>
  <si>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</si>
  <si>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</si>
  <si>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</si>
  <si>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</si>
  <si>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</si>
  <si>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</si>
  <si>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</si>
  <si>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</si>
  <si>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</si>
  <si>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</si>
  <si>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</si>
  <si>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</si>
  <si>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</si>
  <si>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</si>
  <si>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</si>
  <si>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</si>
  <si>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</si>
  <si>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</si>
  <si>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</si>
  <si>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</si>
  <si>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</si>
  <si>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</si>
  <si>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</si>
  <si>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</si>
  <si>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</si>
  <si>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</si>
  <si>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</si>
  <si>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</si>
  <si>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</si>
  <si>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</si>
  <si>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</si>
  <si>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</si>
  <si>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</si>
  <si>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</si>
  <si>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</si>
  <si>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</si>
  <si>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</si>
  <si>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</si>
  <si>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</si>
  <si>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</si>
  <si>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</si>
  <si>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</si>
  <si>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</si>
  <si>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</si>
  <si>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</si>
  <si>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</si>
  <si>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</si>
  <si>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</si>
  <si>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</si>
  <si>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</si>
  <si>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</si>
  <si>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</si>
  <si>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</si>
  <si>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</si>
  <si>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</si>
  <si>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</si>
  <si>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</si>
  <si>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</si>
  <si>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</si>
  <si>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</si>
  <si>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</si>
  <si>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</si>
  <si>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</si>
  <si>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</si>
  <si>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</si>
  <si>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</si>
  <si>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</si>
  <si>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</si>
  <si>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</si>
  <si>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</si>
  <si>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</si>
  <si>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</si>
  <si>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</si>
  <si>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</si>
  <si>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</si>
  <si>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</si>
  <si>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</si>
  <si>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</si>
  <si>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</si>
  <si>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</si>
  <si>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</si>
  <si>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</si>
  <si>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</si>
  <si>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</si>
  <si>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</si>
  <si>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</si>
  <si>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</si>
  <si>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</si>
  <si>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</si>
  <si>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</si>
  <si>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</si>
  <si>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</si>
  <si>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</si>
  <si>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</si>
  <si>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</si>
  <si>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</si>
  <si>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</si>
  <si>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</si>
  <si>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</si>
  <si>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</si>
  <si>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</si>
  <si>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</si>
  <si>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</si>
  <si>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</si>
  <si>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</si>
  <si>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</si>
  <si>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</si>
  <si>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</si>
  <si>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</si>
  <si>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</si>
  <si>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</si>
  <si>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</si>
  <si>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</si>
  <si>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</si>
  <si>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</si>
  <si>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</si>
  <si>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</si>
  <si>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</si>
  <si>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</si>
  <si>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</si>
  <si>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</si>
  <si>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</si>
  <si>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</si>
  <si>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</si>
  <si>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</si>
  <si>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</si>
  <si>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</si>
  <si>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</si>
  <si>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</si>
  <si>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</si>
  <si>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</si>
  <si>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</si>
  <si>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</si>
  <si>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</si>
  <si>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</si>
  <si>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</si>
  <si>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</si>
  <si>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</si>
  <si>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</si>
  <si>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</si>
  <si>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</si>
  <si>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</si>
  <si>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</si>
  <si>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</si>
  <si>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</si>
  <si>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</si>
  <si>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</si>
  <si>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</si>
  <si>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</si>
  <si>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</si>
  <si>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</si>
  <si>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</si>
  <si>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</si>
  <si>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</si>
  <si>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</si>
  <si>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</si>
  <si>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</si>
  <si>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</si>
  <si>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</si>
  <si>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</si>
  <si>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</si>
  <si>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</si>
  <si>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</si>
  <si>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</si>
  <si>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</si>
  <si>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</si>
  <si>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</si>
  <si>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</si>
  <si>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</si>
  <si>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</si>
  <si>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</si>
  <si>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</si>
  <si>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</si>
  <si>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</si>
  <si>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</si>
  <si>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</si>
  <si>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</si>
  <si>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</si>
  <si>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</si>
  <si>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</si>
  <si>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</si>
  <si>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</si>
  <si>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</si>
  <si>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</si>
  <si>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</si>
  <si>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</si>
  <si>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</si>
  <si>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</si>
  <si>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</si>
  <si>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</si>
  <si>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</si>
  <si>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</si>
  <si>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</si>
  <si>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</si>
  <si>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</si>
  <si>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</si>
  <si>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</si>
  <si>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</si>
  <si>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</si>
  <si>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</si>
  <si>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</si>
  <si>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</si>
  <si>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</si>
  <si>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</si>
  <si>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</si>
  <si>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</si>
  <si>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</si>
  <si>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</si>
  <si>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</si>
  <si>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</si>
  <si>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</si>
  <si>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</si>
  <si>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</si>
  <si>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</si>
  <si>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</si>
  <si>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</si>
  <si>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</si>
  <si>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</si>
  <si>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</si>
  <si>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</si>
  <si>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</si>
  <si>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</si>
  <si>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</si>
  <si>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</si>
  <si>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</si>
  <si>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</si>
  <si>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</si>
  <si>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</si>
  <si>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</si>
  <si>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</si>
  <si>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</si>
  <si>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</si>
  <si>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</si>
  <si>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</si>
  <si>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</si>
  <si>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</si>
  <si>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</si>
  <si>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</si>
  <si>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</si>
  <si>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</si>
  <si>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</si>
  <si>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</si>
  <si>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</si>
  <si>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</si>
  <si>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</si>
  <si>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</si>
  <si>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</si>
  <si>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</si>
  <si>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</si>
  <si>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</si>
  <si>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</si>
  <si>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</si>
  <si>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</si>
  <si>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</si>
  <si>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</si>
  <si>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</si>
  <si>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</si>
  <si>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</si>
  <si>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</si>
  <si>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</si>
  <si>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</si>
  <si>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</si>
  <si>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</si>
  <si>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</si>
  <si>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</si>
  <si>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</si>
  <si>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</si>
  <si>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</si>
  <si>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</si>
  <si>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</si>
  <si>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</si>
  <si>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</si>
  <si>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</si>
  <si>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</si>
  <si>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</si>
  <si>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</si>
  <si>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</si>
  <si>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</si>
  <si>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</si>
  <si>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</si>
  <si>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</si>
  <si>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</si>
  <si>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</si>
  <si>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</si>
  <si>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</si>
  <si>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</si>
  <si>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</si>
  <si>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</si>
  <si>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</si>
  <si>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</si>
  <si>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</si>
  <si>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</si>
  <si>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</si>
  <si>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</si>
  <si>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</si>
  <si>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</si>
  <si>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</si>
  <si>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</si>
  <si>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</si>
  <si>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</si>
  <si>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</si>
  <si>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</si>
  <si>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</si>
  <si>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</si>
  <si>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</si>
  <si>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</si>
  <si>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</si>
  <si>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</si>
  <si>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</si>
  <si>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</si>
  <si>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</si>
  <si>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</si>
  <si>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</si>
  <si>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</si>
  <si>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</si>
  <si>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</si>
  <si>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</si>
  <si>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</si>
  <si>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</si>
  <si>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</si>
  <si>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</si>
  <si>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</si>
  <si>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</si>
  <si>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</si>
  <si>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</si>
  <si>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</si>
  <si>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</si>
  <si>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</si>
  <si>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</si>
  <si>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</si>
  <si>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</si>
  <si>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</si>
  <si>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</si>
  <si>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</si>
  <si>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</si>
  <si>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</si>
  <si>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</si>
  <si>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</si>
  <si>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</si>
  <si>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</si>
  <si>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</si>
  <si>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</si>
  <si>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</si>
  <si>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</si>
  <si>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</si>
  <si>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</si>
  <si>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</si>
  <si>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</si>
  <si>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</si>
  <si>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</si>
  <si>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</si>
  <si>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</si>
  <si>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</si>
  <si>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</si>
  <si>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</si>
  <si>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</si>
  <si>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</si>
  <si>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</si>
  <si>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</si>
  <si>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</si>
  <si>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</si>
  <si>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</si>
  <si>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</si>
  <si>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</si>
  <si>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</si>
  <si>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</si>
  <si>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</si>
  <si>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</si>
  <si>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</si>
  <si>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</si>
  <si>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</si>
  <si>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</si>
  <si>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</si>
  <si>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</si>
  <si>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</si>
  <si>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</si>
  <si>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</si>
  <si>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</si>
  <si>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</si>
  <si>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</si>
  <si>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</si>
  <si>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</si>
  <si>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</si>
  <si>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</si>
  <si>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</si>
  <si>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</si>
  <si>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</si>
  <si>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</si>
  <si>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</si>
  <si>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</si>
  <si>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</si>
  <si>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</si>
  <si>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</si>
  <si>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</si>
  <si>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</si>
  <si>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</si>
  <si>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</si>
  <si>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</si>
  <si>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</si>
  <si>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</si>
  <si>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</si>
  <si>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</si>
  <si>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</si>
  <si>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</si>
  <si>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</si>
  <si>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</si>
  <si>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</si>
  <si>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</si>
  <si>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</si>
  <si>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</si>
  <si>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</si>
  <si>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</si>
  <si>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</si>
  <si>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</si>
  <si>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</si>
  <si>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</si>
  <si>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</si>
  <si>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</si>
  <si>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</si>
  <si>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</si>
  <si>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</si>
  <si>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</si>
  <si>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</si>
  <si>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</si>
  <si>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</si>
  <si>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</si>
  <si>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</si>
  <si>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</si>
  <si>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</si>
  <si>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</si>
  <si>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</si>
  <si>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</si>
  <si>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</si>
  <si>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</si>
  <si>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</si>
  <si>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</si>
  <si>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</si>
  <si>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</si>
  <si>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</si>
  <si>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</si>
  <si>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</si>
  <si>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</si>
  <si>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</si>
  <si>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</si>
  <si>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</si>
  <si>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</si>
  <si>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</si>
  <si>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</si>
  <si>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</si>
  <si>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</si>
  <si>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</si>
  <si>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</si>
  <si>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</si>
  <si>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</si>
  <si>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</si>
  <si>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</si>
  <si>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</si>
  <si>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</si>
  <si>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</si>
  <si>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</si>
  <si>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</si>
  <si>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</si>
  <si>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</si>
  <si>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</si>
  <si>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</si>
  <si>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</si>
  <si>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</si>
  <si>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</si>
  <si>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</si>
  <si>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</si>
  <si>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</si>
  <si>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</si>
  <si>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</si>
  <si>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</si>
  <si>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</si>
  <si>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</si>
  <si>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</si>
  <si>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</si>
  <si>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</si>
  <si>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</si>
  <si>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</si>
  <si>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</si>
  <si>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</si>
  <si>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</si>
  <si>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</si>
  <si>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</si>
  <si>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</si>
  <si>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</si>
  <si>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</si>
  <si>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</si>
  <si>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</si>
  <si>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</si>
  <si>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</si>
  <si>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</si>
  <si>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</si>
  <si>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</si>
  <si>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</si>
  <si>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</si>
  <si>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</si>
  <si>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</si>
  <si>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</si>
  <si>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</si>
  <si>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</si>
  <si>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</si>
  <si>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</si>
  <si>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</si>
  <si>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</si>
  <si>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</si>
  <si>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</si>
  <si>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</si>
  <si>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</si>
  <si>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</si>
  <si>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</si>
  <si>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</si>
  <si>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</si>
  <si>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</si>
  <si>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</si>
  <si>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</si>
  <si>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</si>
  <si>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</si>
  <si>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</si>
  <si>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</si>
  <si>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</si>
  <si>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</si>
  <si>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</si>
  <si>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</si>
  <si>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</si>
  <si>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</si>
  <si>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</si>
  <si>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</si>
  <si>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</si>
  <si>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</si>
  <si>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</si>
  <si>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</si>
  <si>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</si>
  <si>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</si>
  <si>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</si>
  <si>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</si>
  <si>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</si>
  <si>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</si>
  <si>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</si>
  <si>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</si>
  <si>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</si>
  <si>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</si>
  <si>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</si>
  <si>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</si>
  <si>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</si>
  <si>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</si>
  <si>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</si>
  <si>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</si>
  <si>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</si>
  <si>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</si>
  <si>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</si>
  <si>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</si>
  <si>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</si>
  <si>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</si>
  <si>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</si>
  <si>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</si>
  <si>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</si>
  <si>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</si>
  <si>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</si>
  <si>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</si>
  <si>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</si>
  <si>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</si>
  <si>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</si>
  <si>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</si>
  <si>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</si>
  <si>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</si>
  <si>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</si>
  <si>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</si>
  <si>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</si>
  <si>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</si>
  <si>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</si>
  <si>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</si>
  <si>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</si>
  <si>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</si>
  <si>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</si>
  <si>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</si>
  <si>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</si>
  <si>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</si>
  <si>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</si>
  <si>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</si>
  <si>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</si>
  <si>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</si>
  <si>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</si>
  <si>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</si>
  <si>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</si>
  <si>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</si>
  <si>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</si>
  <si>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</si>
  <si>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</si>
  <si>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</si>
  <si>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</si>
  <si>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</si>
  <si>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</si>
  <si>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</si>
  <si>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</si>
  <si>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</si>
  <si>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</si>
  <si>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</si>
  <si>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</si>
  <si>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</si>
  <si>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</si>
  <si>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</si>
  <si>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</si>
  <si>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</si>
  <si>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</si>
  <si>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</si>
  <si>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</si>
  <si>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</si>
  <si>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</si>
  <si>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</si>
  <si>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</si>
  <si>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</si>
  <si>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</si>
  <si>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</si>
  <si>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</si>
  <si>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</si>
  <si>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</si>
  <si>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</si>
  <si>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</si>
  <si>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</si>
  <si>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</si>
  <si>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</si>
  <si>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</si>
  <si>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</si>
  <si>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</si>
  <si>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</si>
  <si>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</si>
  <si>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</si>
  <si>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</si>
  <si>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</si>
  <si>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</si>
  <si>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</si>
  <si>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</si>
  <si>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</si>
  <si>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</si>
  <si>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</si>
  <si>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</si>
  <si>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</si>
  <si>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</si>
  <si>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</si>
  <si>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</si>
  <si>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</si>
  <si>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</si>
  <si>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</si>
  <si>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</si>
  <si>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</si>
  <si>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</si>
  <si>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</si>
  <si>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</si>
  <si>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</si>
  <si>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</si>
  <si>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</si>
  <si>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</si>
  <si>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</si>
  <si>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</si>
  <si>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</si>
  <si>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</si>
  <si>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</si>
  <si>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</si>
  <si>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</si>
  <si>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</si>
  <si>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</si>
  <si>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</si>
  <si>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</si>
  <si>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</si>
  <si>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</si>
  <si>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</si>
  <si>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</si>
  <si>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</si>
  <si>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</si>
  <si>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</si>
  <si>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</si>
  <si>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</si>
  <si>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</si>
  <si>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</si>
  <si>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</si>
  <si>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</si>
  <si>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</si>
  <si>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</si>
  <si>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</si>
  <si>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</si>
  <si>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</si>
  <si>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</si>
  <si>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</si>
  <si>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</si>
  <si>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</si>
  <si>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</si>
  <si>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</si>
  <si>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</si>
  <si>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</si>
  <si>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</si>
  <si>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</si>
  <si>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</si>
  <si>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</si>
  <si>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</si>
  <si>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</si>
  <si>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</si>
  <si>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</si>
  <si>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</si>
  <si>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</si>
  <si>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</si>
  <si>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</si>
  <si>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</si>
  <si>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</si>
  <si>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</si>
  <si>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</si>
  <si>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</si>
  <si>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</si>
  <si>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</si>
  <si>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</si>
  <si>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</si>
  <si>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</si>
  <si>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</si>
  <si>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</si>
  <si>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</si>
  <si>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</si>
  <si>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</si>
  <si>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</si>
  <si>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</si>
  <si>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</si>
  <si>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</si>
  <si>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</si>
  <si>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</si>
  <si>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</si>
  <si>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</si>
  <si>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</si>
  <si>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</si>
  <si>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</si>
  <si>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</si>
  <si>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</si>
  <si>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</si>
  <si>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</si>
  <si>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</si>
  <si>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</si>
  <si>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</si>
  <si>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</si>
  <si>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</si>
  <si>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</si>
  <si>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</si>
  <si>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</si>
  <si>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</si>
  <si>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</si>
  <si>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</si>
  <si>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</si>
  <si>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</si>
  <si>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</si>
  <si>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</si>
  <si>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</si>
  <si>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</si>
  <si>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</si>
  <si>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</si>
  <si>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</si>
  <si>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</si>
  <si>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</si>
  <si>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</si>
  <si>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</si>
  <si>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</si>
  <si>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</si>
  <si>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</si>
  <si>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</si>
  <si>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</si>
  <si>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</si>
  <si>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</si>
  <si>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</si>
  <si>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</si>
  <si>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</si>
  <si>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</si>
  <si>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</si>
  <si>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</si>
  <si>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</si>
  <si>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</si>
  <si>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</si>
  <si>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</si>
  <si>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</si>
  <si>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</si>
  <si>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</si>
  <si>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</si>
  <si>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</si>
  <si>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</si>
  <si>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</si>
  <si>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</si>
  <si>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</si>
  <si>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</si>
  <si>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</si>
  <si>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</si>
  <si>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</si>
  <si>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</si>
  <si>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</si>
  <si>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</si>
  <si>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</si>
  <si>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</si>
  <si>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</si>
  <si>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</si>
  <si>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</si>
  <si>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</si>
  <si>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</si>
  <si>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</si>
  <si>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</si>
  <si>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</si>
  <si>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</si>
  <si>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</si>
  <si>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</si>
  <si>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</si>
  <si>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</si>
  <si>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</si>
  <si>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</si>
  <si>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</si>
  <si>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</si>
  <si>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</si>
  <si>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</si>
  <si>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</si>
  <si>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</si>
  <si>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</si>
  <si>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</si>
  <si>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</si>
  <si>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</si>
  <si>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</si>
  <si>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</si>
  <si>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</si>
  <si>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</si>
  <si>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</si>
  <si>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</si>
  <si>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</si>
  <si>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</si>
  <si>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</si>
  <si>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</si>
  <si>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</si>
  <si>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</si>
  <si>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</si>
  <si>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</si>
  <si>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</si>
  <si>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</si>
  <si>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</si>
  <si>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</si>
  <si>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</si>
  <si>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</si>
  <si>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</si>
  <si>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</si>
  <si>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</si>
  <si>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</si>
  <si>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</si>
  <si>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</si>
  <si>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</si>
  <si>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</si>
  <si>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</si>
  <si>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</si>
  <si>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</si>
  <si>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</si>
  <si>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</si>
  <si>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</si>
  <si>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</si>
  <si>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</si>
  <si>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</si>
  <si>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</si>
  <si>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</si>
  <si>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</si>
  <si>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</si>
  <si>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</si>
  <si>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</si>
  <si>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</si>
  <si>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</si>
  <si>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</si>
  <si>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</si>
  <si>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</si>
  <si>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</si>
  <si>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</si>
  <si>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</si>
  <si>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</si>
  <si>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</si>
  <si>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</si>
  <si>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</si>
  <si>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</si>
  <si>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</si>
  <si>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</si>
  <si>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</si>
  <si>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</si>
  <si>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</si>
  <si>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</si>
  <si>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</si>
  <si>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</si>
  <si>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</si>
  <si>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</si>
  <si>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</si>
  <si>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</si>
  <si>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</si>
  <si>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</si>
  <si>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</si>
  <si>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</si>
  <si>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</si>
  <si>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</si>
  <si>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</si>
  <si>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</si>
  <si>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</si>
  <si>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</si>
  <si>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</si>
  <si>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</si>
  <si>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</si>
  <si>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</si>
  <si>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</si>
  <si>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</si>
  <si>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</si>
  <si>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</si>
  <si>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</si>
  <si>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</si>
  <si>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</si>
  <si>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</si>
  <si>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</si>
  <si>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</si>
  <si>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</si>
  <si>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</si>
  <si>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</si>
  <si>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</si>
  <si>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</si>
  <si>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</si>
  <si>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</si>
  <si>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</si>
  <si>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</si>
  <si>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</si>
  <si>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</si>
  <si>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</si>
  <si>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</si>
  <si>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</si>
  <si>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</si>
  <si>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</si>
  <si>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</si>
  <si>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</si>
  <si>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</si>
  <si>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</si>
  <si>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</si>
  <si>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</si>
  <si>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</si>
  <si>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</si>
  <si>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</si>
  <si>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</si>
  <si>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</si>
  <si>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</si>
  <si>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</si>
  <si>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</si>
  <si>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</si>
  <si>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</si>
  <si>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</si>
  <si>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</si>
  <si>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</si>
  <si>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</si>
  <si>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</si>
  <si>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</si>
  <si>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</si>
  <si>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</si>
  <si>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</si>
  <si>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</si>
  <si>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</si>
  <si>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</si>
  <si>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</si>
  <si>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</si>
  <si>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</si>
  <si>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</si>
  <si>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</si>
  <si>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</si>
  <si>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</si>
  <si>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</si>
  <si>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</si>
  <si>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</si>
  <si>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</si>
  <si>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</si>
  <si>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</si>
  <si>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</si>
  <si>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</si>
  <si>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</si>
  <si>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</si>
  <si>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</si>
  <si>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</si>
  <si>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</si>
  <si>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</si>
  <si>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</si>
  <si>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</si>
  <si>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</si>
  <si>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</si>
  <si>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</si>
  <si>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</si>
  <si>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</si>
  <si>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</si>
  <si>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</si>
  <si>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</si>
  <si>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</si>
  <si>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</si>
  <si>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</si>
  <si>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</si>
  <si>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</si>
  <si>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</si>
  <si>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</si>
  <si>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</si>
  <si>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</si>
  <si>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</si>
  <si>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</si>
  <si>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</si>
  <si>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</si>
  <si>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</si>
  <si>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</si>
  <si>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</si>
  <si>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</si>
  <si>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</si>
  <si>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</si>
  <si>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</si>
  <si>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</si>
  <si>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</si>
  <si>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</si>
  <si>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</si>
  <si>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</si>
  <si>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</si>
  <si>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</si>
  <si>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</si>
  <si>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</si>
  <si>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</si>
  <si>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</si>
  <si>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</si>
  <si>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</si>
  <si>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</si>
  <si>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</si>
  <si>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</si>
  <si>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</si>
  <si>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</si>
  <si>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</si>
  <si>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</si>
  <si>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</si>
  <si>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</si>
  <si>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</si>
  <si>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</si>
  <si>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</si>
  <si>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</si>
  <si>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</si>
  <si>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</si>
  <si>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</si>
  <si>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</si>
  <si>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</si>
  <si>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</si>
  <si>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</si>
  <si>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</si>
  <si>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</si>
  <si>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</si>
  <si>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</si>
  <si>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</si>
  <si>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</si>
  <si>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</si>
  <si>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</si>
  <si>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</si>
  <si>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</si>
  <si>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</si>
  <si>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</si>
  <si>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</si>
  <si>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</si>
  <si>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</si>
  <si>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</si>
  <si>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</si>
  <si>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</si>
  <si>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</si>
  <si>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</si>
  <si>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</si>
  <si>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</si>
  <si>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</si>
  <si>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</si>
  <si>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</si>
  <si>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</si>
  <si>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</si>
  <si>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</si>
  <si>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</si>
  <si>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</si>
  <si>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</si>
  <si>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</si>
  <si>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</si>
  <si>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</si>
  <si>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</si>
  <si>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</si>
  <si>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</si>
  <si>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</si>
  <si>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</si>
  <si>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</si>
  <si>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</si>
  <si>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</si>
  <si>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</si>
  <si>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</si>
  <si>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</si>
  <si>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</si>
  <si>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</si>
  <si>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</si>
  <si>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</si>
  <si>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</si>
  <si>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</si>
  <si>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</si>
  <si>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</si>
  <si>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</si>
  <si>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</si>
  <si>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</si>
  <si>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</si>
  <si>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</si>
  <si>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</si>
  <si>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</si>
  <si>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</si>
  <si>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</si>
  <si>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</si>
  <si>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</si>
  <si>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</si>
  <si>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</si>
  <si>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</si>
  <si>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</si>
  <si>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</si>
  <si>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</si>
  <si>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</si>
  <si>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</si>
  <si>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</si>
  <si>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</si>
  <si>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</si>
  <si>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</si>
  <si>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</si>
  <si>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</si>
  <si>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</si>
  <si>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</si>
  <si>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</si>
  <si>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</si>
  <si>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</si>
  <si>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</si>
  <si>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</si>
  <si>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</si>
  <si>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</si>
  <si>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</si>
  <si>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</si>
  <si>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</si>
  <si>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</si>
  <si>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</si>
  <si>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</si>
  <si>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</si>
  <si>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</si>
  <si>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</si>
  <si>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</si>
  <si>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</si>
  <si>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</si>
  <si>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</si>
  <si>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</si>
  <si>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</si>
  <si>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</si>
  <si>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</si>
  <si>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</si>
  <si>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</si>
  <si>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</si>
  <si>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</si>
  <si>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</si>
  <si>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</si>
  <si>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</si>
  <si>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</si>
  <si>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</si>
  <si>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</si>
  <si>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</si>
  <si>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</si>
  <si>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</si>
  <si>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</si>
  <si>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</si>
  <si>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</si>
  <si>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</si>
  <si>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</si>
  <si>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</si>
  <si>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</si>
  <si>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</si>
  <si>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</si>
  <si>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</si>
  <si>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</si>
  <si>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</si>
  <si>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</si>
  <si>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</si>
  <si>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</si>
  <si>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</si>
  <si>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</si>
  <si>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</si>
  <si>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</si>
  <si>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</si>
  <si>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</si>
  <si>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</si>
  <si>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</si>
  <si>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</si>
  <si>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</si>
  <si>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</si>
  <si>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</si>
  <si>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</si>
  <si>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</si>
  <si>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</si>
  <si>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</si>
  <si>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</si>
  <si>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</si>
  <si>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</si>
  <si>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</si>
  <si>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</si>
  <si>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</si>
  <si>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</si>
  <si>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</si>
  <si>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</si>
  <si>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</si>
  <si>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</si>
  <si>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</si>
  <si>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</si>
  <si>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</si>
  <si>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</si>
  <si>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</si>
  <si>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</si>
  <si>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</si>
  <si>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</si>
  <si>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</si>
  <si>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</si>
  <si>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</si>
  <si>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</si>
  <si>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</si>
  <si>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</si>
  <si>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</si>
  <si>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</si>
  <si>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</si>
  <si>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</si>
  <si>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</si>
  <si>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</si>
  <si>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</si>
  <si>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</si>
  <si>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</si>
  <si>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</si>
  <si>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</si>
  <si>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</si>
  <si>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</si>
  <si>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</si>
  <si>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</si>
  <si>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</si>
  <si>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</si>
  <si>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</si>
  <si>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</si>
  <si>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</si>
  <si>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</si>
  <si>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</si>
  <si>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</si>
  <si>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</si>
  <si>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</si>
  <si>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</si>
  <si>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</si>
  <si>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</si>
  <si>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</si>
  <si>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</si>
  <si>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</si>
  <si>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</si>
  <si>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</si>
  <si>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</si>
  <si>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</si>
  <si>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</si>
  <si>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</si>
  <si>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</si>
  <si>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</si>
  <si>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</si>
  <si>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</si>
  <si>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</si>
  <si>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</si>
  <si>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</si>
  <si>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</si>
  <si>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</si>
  <si>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</si>
  <si>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</si>
  <si>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</si>
  <si>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</si>
  <si>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</si>
  <si>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</si>
  <si>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</si>
  <si>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</si>
  <si>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</si>
  <si>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</si>
  <si>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</si>
  <si>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</si>
  <si>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</si>
  <si>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</si>
  <si>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</si>
  <si>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</si>
  <si>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</si>
  <si>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</si>
  <si>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</si>
  <si>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</si>
  <si>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</si>
  <si>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</si>
  <si>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</si>
  <si>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</si>
  <si>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</si>
  <si>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</si>
  <si>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</si>
  <si>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</si>
  <si>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</si>
  <si>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</si>
  <si>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</si>
  <si>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</si>
  <si>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</si>
  <si>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</si>
  <si>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</si>
  <si>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</si>
  <si>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</si>
  <si>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</si>
  <si>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</si>
  <si>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</si>
  <si>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</si>
  <si>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</si>
  <si>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</si>
  <si>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</si>
  <si>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</si>
  <si>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</si>
  <si>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</si>
  <si>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</si>
  <si>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</si>
  <si>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</si>
  <si>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</si>
  <si>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</si>
  <si>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</si>
  <si>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</si>
  <si>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</si>
  <si>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</si>
  <si>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</si>
  <si>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</si>
  <si>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</si>
  <si>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</si>
  <si>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</si>
  <si>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</si>
  <si>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</si>
  <si>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</si>
  <si>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</si>
  <si>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</si>
  <si>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</si>
  <si>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</si>
  <si>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</si>
  <si>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</si>
  <si>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</si>
  <si>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</si>
  <si>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</si>
  <si>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</si>
  <si>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</si>
  <si>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</si>
  <si>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</si>
  <si>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</si>
  <si>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</si>
  <si>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</si>
  <si>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</si>
  <si>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</si>
  <si>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</si>
  <si>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</si>
  <si>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</si>
  <si>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</si>
  <si>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</si>
  <si>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</si>
  <si>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</si>
  <si>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</si>
  <si>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</si>
  <si>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</si>
  <si>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</si>
  <si>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</si>
  <si>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</si>
  <si>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</si>
  <si>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</si>
  <si>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</si>
  <si>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</si>
  <si>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</si>
  <si>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</si>
  <si>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</si>
  <si>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</si>
  <si>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</si>
  <si>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</si>
  <si>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</si>
  <si>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</si>
  <si>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</si>
  <si>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</si>
  <si>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</si>
  <si>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</si>
  <si>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</si>
  <si>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</si>
  <si>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</si>
  <si>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</si>
  <si>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</si>
  <si>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</si>
  <si>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</si>
  <si>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</si>
  <si>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</si>
  <si>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</si>
  <si>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</si>
  <si>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</si>
  <si>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</si>
  <si>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</si>
  <si>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</si>
  <si>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</si>
  <si>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</si>
  <si>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</si>
  <si>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</si>
  <si>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</si>
  <si>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</si>
  <si>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</si>
  <si>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</si>
  <si>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</si>
  <si>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</si>
  <si>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</si>
  <si>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</si>
  <si>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</si>
  <si>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</si>
  <si>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</si>
  <si>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</si>
  <si>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</si>
  <si>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</si>
  <si>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</si>
  <si>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</si>
  <si>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</si>
  <si>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</si>
  <si>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</si>
  <si>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</si>
  <si>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</si>
  <si>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</si>
  <si>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</si>
  <si>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</si>
  <si>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</si>
  <si>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</si>
  <si>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</si>
  <si>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</si>
  <si>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</si>
  <si>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</si>
  <si>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</si>
  <si>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</si>
  <si>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</si>
  <si>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</si>
  <si>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</si>
  <si>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</si>
  <si>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</si>
  <si>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</si>
  <si>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</si>
  <si>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</si>
  <si>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</si>
  <si>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</si>
  <si>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</si>
  <si>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</si>
  <si>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</si>
  <si>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</si>
  <si>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</si>
  <si>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</si>
  <si>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</si>
  <si>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</si>
  <si>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</si>
  <si>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</si>
  <si>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</si>
  <si>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</si>
  <si>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</si>
  <si>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</si>
  <si>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</si>
  <si>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</si>
  <si>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</si>
  <si>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</si>
  <si>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</si>
  <si>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</si>
  <si>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</si>
  <si>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</si>
  <si>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</si>
  <si>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</si>
  <si>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</si>
  <si>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</si>
  <si>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</si>
  <si>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</si>
  <si>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</si>
  <si>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</si>
  <si>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</si>
  <si>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</si>
  <si>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</si>
  <si>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</si>
  <si>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</si>
  <si>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</si>
  <si>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</si>
  <si>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</si>
  <si>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</si>
  <si>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</si>
  <si>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</si>
  <si>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</si>
  <si>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</si>
  <si>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</si>
  <si>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</si>
  <si>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</si>
  <si>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</si>
  <si>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</si>
  <si>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</si>
  <si>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</si>
  <si>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</si>
  <si>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</si>
  <si>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</si>
  <si>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</si>
  <si>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</si>
  <si>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</si>
  <si>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</si>
  <si>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</si>
  <si>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</si>
  <si>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</si>
  <si>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</si>
  <si>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</si>
  <si>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</si>
  <si>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</si>
  <si>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</si>
  <si>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</si>
  <si>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</si>
  <si>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</si>
  <si>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</si>
  <si>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</si>
  <si>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</si>
  <si>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</si>
  <si>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</si>
  <si>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</si>
  <si>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</si>
  <si>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</si>
  <si>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</si>
  <si>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</si>
  <si>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</si>
  <si>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</si>
  <si>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</si>
  <si>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</si>
  <si>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</si>
  <si>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</si>
  <si>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</si>
  <si>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</si>
  <si>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</si>
  <si>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</si>
  <si>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</si>
  <si>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</si>
  <si>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</si>
  <si>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</si>
  <si>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</si>
  <si>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</si>
  <si>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</si>
  <si>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</si>
  <si>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</si>
  <si>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</si>
  <si>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</si>
  <si>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</si>
  <si>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</si>
  <si>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</si>
  <si>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</si>
  <si>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</si>
  <si>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</si>
  <si>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</si>
  <si>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</si>
  <si>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</si>
  <si>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</si>
  <si>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</si>
  <si>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</si>
  <si>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</si>
  <si>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</si>
  <si>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</si>
  <si>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</si>
  <si>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</si>
  <si>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</si>
  <si>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</si>
  <si>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</si>
  <si>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</si>
  <si>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</si>
  <si>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</si>
  <si>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</si>
  <si>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</si>
  <si>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</si>
  <si>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</si>
  <si>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</si>
  <si>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</si>
  <si>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</si>
  <si>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</si>
  <si>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</si>
  <si>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</si>
  <si>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</si>
  <si>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</si>
  <si>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</si>
  <si>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</si>
  <si>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</si>
  <si>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</si>
  <si>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</si>
  <si>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</si>
  <si>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</si>
  <si>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</si>
  <si>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</si>
  <si>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</si>
  <si>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</si>
  <si>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</si>
  <si>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</si>
  <si>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</si>
  <si>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</si>
  <si>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</si>
  <si>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</si>
  <si>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</si>
  <si>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</si>
  <si>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</si>
  <si>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</si>
  <si>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</si>
  <si>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</si>
  <si>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</si>
  <si>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</si>
  <si>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</si>
  <si>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</si>
  <si>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</si>
  <si>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</si>
  <si>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</si>
  <si>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</si>
  <si>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</si>
  <si>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</si>
  <si>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</si>
  <si>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</si>
  <si>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</si>
  <si>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</si>
  <si>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</si>
  <si>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</si>
  <si>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</si>
  <si>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</si>
  <si>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</si>
  <si>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</si>
  <si>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</si>
  <si>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</si>
  <si>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</si>
  <si>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</si>
  <si>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</si>
  <si>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</si>
  <si>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</si>
  <si>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</si>
  <si>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</si>
  <si>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</si>
  <si>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</si>
  <si>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</si>
  <si>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</si>
  <si>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</si>
  <si>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</si>
  <si>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</si>
  <si>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</si>
  <si>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</si>
  <si>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</si>
  <si>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</si>
  <si>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</si>
  <si>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</si>
  <si>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</si>
  <si>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</si>
  <si>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</si>
  <si>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</si>
  <si>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</si>
  <si>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</si>
  <si>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</si>
  <si>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</si>
  <si>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</si>
  <si>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</si>
  <si>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</si>
  <si>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</si>
  <si>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</si>
  <si>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</si>
  <si>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</si>
  <si>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</si>
  <si>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</si>
  <si>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</si>
  <si>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</si>
  <si>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</si>
  <si>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</si>
  <si>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</si>
  <si>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</si>
  <si>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</si>
  <si>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</si>
  <si>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</si>
  <si>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</si>
  <si>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</si>
  <si>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</si>
  <si>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</si>
  <si>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</si>
  <si>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</si>
  <si>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</si>
  <si>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</si>
  <si>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</si>
  <si>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</si>
  <si>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</si>
  <si>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</si>
  <si>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</si>
  <si>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</si>
  <si>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</si>
  <si>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</si>
  <si>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</si>
  <si>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</si>
  <si>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</si>
  <si>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</si>
  <si>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</si>
  <si>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</si>
  <si>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</si>
  <si>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</si>
  <si>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</si>
  <si>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</si>
  <si>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</si>
  <si>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</si>
  <si>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</si>
  <si>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</si>
  <si>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</si>
  <si>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</si>
  <si>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</si>
  <si>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</si>
  <si>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</si>
  <si>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</si>
  <si>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</si>
  <si>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</si>
  <si>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</si>
  <si>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</si>
  <si>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</si>
  <si>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</si>
  <si>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</si>
  <si>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</si>
  <si>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</si>
  <si>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</si>
  <si>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</si>
  <si>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</si>
  <si>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</si>
  <si>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</si>
  <si>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</si>
  <si>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</si>
  <si>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</si>
  <si>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</si>
  <si>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</si>
  <si>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</si>
  <si>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</si>
  <si>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</si>
  <si>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</si>
  <si>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</si>
  <si>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</si>
  <si>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</si>
  <si>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</si>
  <si>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</si>
  <si>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</si>
  <si>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</si>
  <si>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</si>
  <si>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</si>
  <si>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</si>
  <si>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</si>
  <si>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</si>
  <si>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</si>
  <si>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</si>
  <si>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</si>
  <si>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</si>
  <si>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</si>
  <si>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</si>
  <si>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</si>
  <si>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</si>
  <si>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</si>
  <si>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</si>
  <si>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</si>
  <si>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</si>
  <si>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</si>
  <si>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</si>
  <si>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</si>
  <si>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</si>
  <si>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</si>
  <si>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</si>
  <si>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</si>
  <si>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</si>
  <si>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</si>
  <si>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</si>
  <si>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</si>
  <si>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</si>
  <si>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</si>
  <si>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</si>
  <si>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</si>
  <si>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</si>
  <si>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</si>
  <si>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</si>
  <si>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</si>
  <si>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</si>
  <si>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</si>
  <si>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</si>
  <si>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</si>
  <si>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</si>
  <si>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</si>
  <si>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</si>
  <si>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</si>
  <si>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</si>
  <si>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</si>
  <si>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</si>
  <si>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</si>
  <si>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</si>
  <si>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</si>
  <si>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</si>
  <si>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</si>
  <si>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</si>
  <si>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</si>
  <si>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</si>
  <si>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</si>
  <si>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</si>
  <si>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</si>
  <si>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</si>
  <si>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</si>
  <si>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</si>
  <si>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</si>
  <si>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</si>
  <si>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</si>
  <si>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</si>
  <si>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</si>
  <si>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</si>
  <si>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</si>
  <si>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</si>
  <si>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</si>
  <si>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</si>
  <si>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</si>
  <si>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</si>
  <si>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</si>
  <si>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</si>
  <si>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</si>
  <si>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</si>
  <si>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</si>
  <si>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</si>
  <si>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</si>
  <si>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</si>
  <si>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</si>
  <si>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</si>
  <si>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</si>
  <si>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</si>
  <si>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</si>
  <si>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</si>
  <si>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</si>
  <si>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</si>
  <si>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</si>
  <si>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</si>
  <si>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</si>
  <si>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</si>
  <si>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</si>
  <si>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</si>
  <si>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</si>
  <si>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</si>
  <si>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</si>
  <si>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</si>
  <si>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</si>
  <si>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</si>
  <si>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</si>
  <si>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</si>
  <si>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</si>
  <si>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</si>
  <si>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</si>
  <si>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</si>
  <si>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</si>
  <si>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</si>
  <si>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</si>
  <si>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</si>
  <si>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</si>
  <si>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</si>
  <si>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</si>
  <si>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</si>
  <si>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</si>
  <si>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</si>
  <si>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</si>
  <si>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</si>
  <si>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</si>
  <si>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</si>
  <si>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</si>
  <si>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</si>
  <si>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</si>
  <si>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</si>
  <si>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</si>
  <si>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</si>
  <si>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</si>
  <si>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</si>
  <si>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</si>
  <si>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</si>
  <si>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</si>
  <si>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</si>
  <si>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</si>
  <si>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</si>
  <si>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</si>
  <si>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</si>
  <si>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</si>
  <si>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</si>
  <si>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</si>
  <si>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</si>
  <si>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</si>
  <si>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</si>
  <si>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</si>
  <si>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</si>
  <si>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</si>
  <si>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</si>
  <si>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</si>
  <si>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</si>
  <si>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</si>
  <si>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</si>
  <si>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</si>
  <si>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</si>
  <si>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</si>
  <si>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</si>
  <si>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</si>
  <si>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</si>
  <si>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</si>
  <si>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</si>
  <si>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</si>
  <si>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</si>
  <si>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</si>
  <si>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</si>
  <si>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</si>
  <si>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</si>
  <si>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</si>
  <si>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</si>
  <si>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</si>
  <si>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</si>
  <si>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</si>
  <si>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</si>
  <si>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</si>
  <si>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</si>
  <si>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</si>
  <si>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</si>
  <si>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</si>
  <si>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</si>
  <si>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</si>
  <si>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</si>
  <si>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</si>
  <si>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</si>
  <si>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</si>
  <si>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</si>
  <si>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</si>
  <si>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</si>
  <si>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</si>
  <si>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</si>
  <si>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</si>
  <si>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</si>
  <si>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</si>
  <si>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</si>
  <si>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</si>
  <si>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</si>
  <si>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</si>
  <si>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</si>
  <si>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</si>
  <si>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</si>
  <si>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</si>
  <si>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</si>
  <si>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</si>
  <si>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</si>
  <si>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</si>
  <si>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</si>
  <si>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</si>
  <si>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</si>
  <si>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</si>
  <si>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</si>
  <si>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</si>
  <si>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</si>
  <si>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</si>
  <si>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</si>
  <si>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</si>
  <si>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</si>
  <si>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</si>
  <si>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</si>
  <si>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</si>
  <si>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</si>
  <si>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</si>
  <si>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</si>
  <si>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</si>
  <si>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</si>
  <si>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</si>
  <si>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</si>
  <si>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</si>
  <si>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</si>
  <si>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</si>
  <si>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</si>
  <si>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</si>
  <si>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</si>
  <si>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</si>
  <si>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</si>
  <si>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</si>
  <si>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</si>
  <si>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</si>
  <si>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</si>
  <si>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</si>
  <si>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</si>
  <si>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</si>
  <si>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</si>
  <si>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</si>
  <si>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</si>
  <si>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</si>
  <si>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</si>
  <si>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</si>
  <si>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</si>
  <si>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</si>
  <si>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</si>
  <si>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</si>
  <si>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</si>
  <si>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</si>
  <si>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</si>
  <si>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</si>
  <si>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</si>
  <si>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</si>
  <si>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</si>
  <si>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</si>
  <si>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</si>
  <si>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</si>
  <si>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</si>
  <si>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</si>
  <si>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</si>
  <si>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</si>
  <si>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</si>
  <si>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</si>
  <si>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</si>
  <si>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</si>
  <si>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</si>
  <si>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</si>
  <si>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</si>
  <si>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</si>
  <si>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</si>
  <si>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</si>
  <si>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</si>
  <si>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</si>
  <si>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</si>
  <si>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</si>
  <si>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</si>
  <si>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</si>
  <si>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</si>
  <si>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</si>
  <si>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</si>
  <si>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</si>
  <si>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</si>
  <si>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</si>
  <si>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</si>
  <si>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</si>
  <si>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</si>
  <si>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</si>
  <si>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</si>
  <si>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</si>
  <si>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</si>
  <si>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</si>
  <si>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</si>
  <si>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</si>
  <si>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</si>
  <si>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</si>
  <si>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</si>
  <si>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</si>
  <si>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</si>
  <si>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</si>
  <si>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</si>
  <si>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</si>
  <si>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</si>
  <si>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</si>
  <si>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</si>
  <si>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</si>
  <si>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</si>
  <si>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</si>
  <si>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</si>
  <si>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</si>
  <si>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</si>
  <si>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</si>
  <si>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</si>
  <si>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</si>
  <si>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</si>
  <si>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</si>
  <si>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</si>
  <si>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</si>
  <si>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</si>
  <si>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</si>
  <si>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</si>
  <si>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</si>
  <si>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</si>
  <si>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</si>
  <si>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</si>
  <si>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</si>
  <si>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</si>
  <si>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</si>
  <si>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</si>
  <si>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</si>
  <si>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</si>
  <si>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</si>
  <si>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</si>
  <si>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</si>
  <si>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</si>
  <si>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</si>
  <si>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</si>
  <si>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</si>
  <si>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</si>
  <si>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</si>
  <si>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</si>
  <si>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</si>
  <si>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</si>
  <si>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</si>
  <si>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</si>
  <si>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</si>
  <si>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</si>
  <si>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</si>
  <si>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</si>
  <si>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</si>
  <si>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</si>
  <si>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</si>
  <si>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</si>
  <si>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</si>
  <si>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</si>
  <si>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</si>
  <si>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</si>
  <si>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</si>
  <si>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</si>
  <si>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</si>
  <si>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</si>
  <si>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</si>
  <si>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</si>
  <si>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</si>
  <si>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</si>
  <si>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</si>
  <si>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</si>
  <si>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</si>
  <si>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</si>
  <si>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</si>
  <si>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</si>
  <si>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</si>
  <si>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</si>
  <si>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</si>
  <si>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</si>
  <si>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</si>
  <si>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</si>
  <si>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</si>
  <si>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</si>
  <si>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</si>
  <si>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</si>
  <si>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</si>
  <si>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</si>
  <si>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</si>
  <si>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</si>
  <si>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</si>
  <si>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</si>
  <si>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</si>
  <si>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</si>
  <si>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</si>
  <si>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</si>
  <si>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</si>
  <si>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</si>
  <si>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</si>
  <si>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</si>
  <si>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</si>
  <si>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</si>
  <si>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</si>
  <si>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</si>
  <si>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</si>
  <si>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</si>
  <si>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</si>
  <si>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</si>
  <si>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</si>
  <si>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</si>
  <si>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</si>
  <si>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</si>
  <si>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</si>
  <si>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</si>
  <si>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</si>
  <si>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</si>
  <si>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</si>
  <si>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</si>
  <si>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</si>
  <si>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</si>
  <si>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</si>
  <si>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</si>
  <si>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</si>
  <si>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</si>
  <si>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</si>
  <si>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</si>
  <si>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</si>
  <si>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</si>
  <si>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</si>
  <si>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</si>
  <si>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</si>
  <si>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</si>
  <si>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</si>
  <si>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</si>
  <si>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</si>
  <si>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</si>
  <si>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</si>
  <si>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</si>
  <si>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</si>
  <si>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</si>
  <si>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</si>
  <si>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</si>
  <si>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</si>
  <si>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</si>
  <si>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</si>
  <si>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</si>
  <si>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</si>
  <si>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</si>
  <si>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</si>
  <si>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</si>
  <si>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</si>
  <si>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</si>
  <si>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</si>
  <si>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</si>
  <si>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</si>
  <si>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</si>
  <si>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</si>
  <si>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</si>
  <si>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</si>
  <si>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</si>
  <si>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</si>
  <si>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</si>
  <si>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</si>
  <si>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</si>
  <si>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</si>
  <si>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</si>
  <si>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</si>
  <si>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</si>
  <si>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</si>
  <si>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</si>
  <si>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</si>
  <si>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</si>
  <si>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</si>
  <si>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</si>
  <si>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</si>
  <si>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</si>
  <si>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</si>
  <si>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</si>
  <si>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</si>
  <si>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</si>
  <si>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</si>
  <si>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</si>
  <si>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</si>
  <si>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</si>
  <si>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</si>
  <si>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</si>
  <si>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</si>
  <si>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</si>
  <si>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</si>
  <si>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</si>
  <si>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</si>
  <si>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</si>
  <si>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</si>
  <si>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</si>
  <si>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</si>
  <si>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</si>
  <si>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</si>
  <si>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</si>
  <si>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</si>
  <si>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</si>
  <si>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</si>
  <si>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</si>
  <si>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</si>
  <si>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</si>
  <si>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</si>
  <si>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</si>
  <si>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</si>
  <si>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</si>
  <si>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</si>
  <si>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</si>
  <si>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</si>
  <si>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</si>
  <si>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</si>
  <si>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</si>
  <si>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</si>
  <si>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</si>
  <si>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</si>
  <si>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</si>
  <si>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</si>
  <si>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</si>
  <si>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</si>
  <si>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</si>
  <si>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</si>
  <si>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</si>
  <si>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</si>
  <si>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</si>
  <si>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</si>
  <si>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</si>
  <si>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</si>
  <si>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</si>
  <si>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</si>
  <si>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</si>
  <si>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</si>
  <si>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</si>
  <si>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</si>
  <si>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</si>
  <si>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</si>
  <si>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</si>
  <si>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</si>
  <si>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</si>
  <si>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</si>
  <si>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</si>
  <si>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</si>
  <si>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</si>
  <si>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</si>
  <si>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</si>
  <si>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</si>
  <si>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</si>
  <si>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</si>
  <si>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</si>
  <si>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</si>
  <si>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</si>
  <si>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</si>
  <si>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</si>
  <si>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</si>
  <si>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</si>
  <si>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</si>
  <si>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</si>
  <si>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</si>
  <si>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</si>
  <si>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</si>
  <si>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</si>
  <si>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</si>
  <si>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</si>
  <si>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</si>
  <si>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</si>
  <si>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</si>
  <si>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</si>
  <si>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</si>
  <si>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</si>
  <si>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</si>
  <si>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</si>
  <si>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</si>
  <si>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</si>
  <si>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</si>
  <si>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</si>
  <si>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</si>
  <si>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</si>
  <si>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</si>
  <si>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</si>
  <si>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</si>
  <si>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</si>
  <si>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</si>
  <si>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</si>
  <si>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</si>
  <si>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</si>
  <si>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</si>
  <si>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</si>
  <si>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</si>
  <si>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</si>
  <si>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</si>
  <si>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</si>
  <si>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</si>
  <si>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</si>
  <si>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</si>
  <si>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</si>
  <si>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</si>
  <si>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</si>
  <si>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</si>
  <si>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</si>
  <si>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</si>
  <si>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</si>
  <si>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</si>
  <si>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</si>
  <si>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</si>
  <si>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</si>
  <si>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</si>
  <si>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</si>
  <si>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</si>
  <si>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</si>
  <si>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</si>
  <si>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</si>
  <si>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</si>
  <si>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</si>
  <si>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</si>
  <si>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</si>
  <si>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</si>
  <si>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</si>
  <si>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</si>
  <si>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</si>
  <si>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</si>
  <si>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</si>
  <si>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</si>
  <si>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</si>
  <si>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</si>
  <si>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</si>
  <si>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</si>
  <si>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</si>
  <si>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</si>
  <si>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</si>
  <si>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</si>
  <si>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</si>
  <si>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</si>
  <si>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</si>
  <si>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</si>
  <si>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</si>
  <si>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</si>
  <si>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</si>
  <si>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</si>
  <si>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</si>
  <si>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</si>
  <si>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</si>
  <si>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</si>
  <si>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</si>
  <si>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</si>
  <si>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</si>
  <si>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</si>
  <si>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</si>
  <si>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</si>
  <si>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</si>
  <si>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</si>
  <si>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</si>
  <si>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</si>
  <si>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</si>
  <si>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</si>
  <si>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</si>
  <si>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</si>
  <si>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</si>
  <si>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</si>
  <si>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</si>
  <si>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</si>
  <si>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</si>
  <si>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</si>
  <si>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</si>
  <si>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</si>
  <si>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</si>
  <si>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</si>
  <si>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</si>
  <si>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</si>
  <si>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</si>
  <si>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</si>
  <si>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</si>
  <si>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</si>
  <si>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</si>
  <si>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</si>
  <si>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</si>
  <si>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</si>
  <si>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</si>
  <si>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</si>
  <si>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</si>
  <si>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</si>
  <si>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</si>
  <si>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</si>
  <si>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</si>
  <si>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</si>
  <si>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</si>
  <si>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</si>
  <si>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</si>
  <si>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</si>
  <si>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</si>
  <si>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</si>
  <si>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</si>
  <si>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</si>
  <si>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</si>
  <si>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</si>
  <si>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</si>
  <si>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</si>
  <si>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</si>
  <si>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</si>
  <si>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</si>
  <si>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</si>
  <si>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</si>
  <si>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</si>
  <si>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</si>
  <si>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</si>
  <si>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</si>
  <si>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</si>
  <si>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</si>
  <si>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</si>
  <si>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</si>
  <si>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</si>
  <si>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</si>
  <si>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</si>
  <si>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</si>
  <si>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</si>
  <si>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</si>
  <si>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</si>
  <si>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</si>
  <si>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</si>
  <si>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</si>
  <si>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</si>
  <si>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</si>
  <si>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</si>
  <si>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</si>
  <si>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</si>
  <si>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</si>
  <si>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</si>
  <si>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</si>
  <si>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</si>
  <si>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</si>
  <si>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</si>
  <si>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</si>
  <si>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</si>
  <si>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</si>
  <si>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</si>
  <si>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</si>
  <si>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</si>
  <si>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</si>
  <si>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</si>
  <si>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</si>
  <si>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</si>
  <si>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</si>
  <si>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</si>
  <si>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</si>
  <si>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</si>
  <si>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</si>
  <si>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</si>
  <si>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</si>
  <si>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</si>
  <si>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</si>
  <si>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</si>
  <si>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</si>
  <si>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</si>
  <si>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</si>
  <si>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</si>
  <si>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</si>
  <si>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</si>
  <si>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</si>
  <si>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</si>
  <si>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</si>
  <si>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</si>
  <si>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</si>
  <si>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</si>
  <si>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</si>
  <si>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</si>
  <si>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</si>
  <si>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</si>
  <si>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</si>
  <si>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</si>
  <si>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</si>
  <si>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</si>
  <si>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</si>
  <si>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</si>
  <si>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</si>
  <si>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</si>
  <si>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</si>
  <si>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</si>
  <si>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</si>
  <si>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</si>
  <si>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</si>
  <si>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</si>
  <si>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</si>
  <si>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</si>
  <si>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</si>
  <si>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</si>
  <si>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</si>
  <si>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</si>
  <si>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</si>
  <si>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</si>
  <si>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</si>
  <si>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</si>
  <si>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</si>
  <si>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</si>
  <si>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</si>
  <si>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</si>
  <si>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</si>
  <si>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</si>
  <si>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</si>
  <si>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</si>
  <si>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</si>
  <si>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</si>
  <si>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</si>
  <si>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</si>
  <si>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</si>
  <si>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</si>
  <si>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</si>
  <si>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</si>
  <si>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</si>
  <si>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</si>
  <si>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</si>
  <si>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</si>
  <si>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</si>
  <si>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</si>
  <si>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</si>
  <si>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</si>
  <si>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</si>
  <si>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</si>
  <si>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</si>
  <si>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</si>
  <si>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</si>
  <si>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</si>
  <si>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</si>
  <si>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</si>
  <si>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</si>
  <si>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</si>
  <si>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</si>
  <si>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</si>
  <si>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</si>
  <si>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</si>
  <si>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</si>
  <si>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</si>
  <si>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</si>
  <si>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</si>
  <si>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</si>
  <si>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</si>
  <si>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</si>
  <si>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</si>
  <si>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</si>
  <si>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</si>
  <si>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</si>
  <si>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</si>
  <si>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</si>
  <si>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</si>
  <si>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</si>
  <si>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</si>
  <si>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</si>
  <si>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</si>
  <si>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</si>
  <si>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</si>
  <si>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</si>
  <si>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</si>
  <si>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</si>
  <si>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</si>
  <si>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</si>
  <si>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</si>
  <si>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</si>
  <si>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</si>
  <si>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</si>
  <si>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</si>
  <si>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</si>
  <si>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</si>
  <si>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</si>
  <si>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</si>
  <si>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</si>
  <si>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</si>
  <si>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</si>
  <si>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</si>
  <si>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</si>
  <si>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</si>
  <si>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</si>
  <si>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</si>
  <si>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</si>
  <si>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</si>
  <si>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</si>
  <si>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</si>
  <si>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</si>
  <si>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</si>
  <si>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</si>
  <si>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</si>
  <si>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</si>
  <si>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</si>
  <si>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</si>
  <si>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</si>
  <si>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</si>
  <si>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</si>
  <si>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</si>
  <si>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</si>
  <si>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</si>
  <si>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</si>
  <si>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</si>
  <si>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</si>
  <si>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</si>
  <si>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</si>
  <si>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</si>
  <si>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</si>
  <si>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</si>
  <si>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</si>
  <si>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</si>
  <si>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</si>
  <si>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</si>
  <si>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</si>
  <si>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</si>
  <si>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</si>
  <si>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</si>
  <si>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</si>
  <si>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</si>
  <si>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</si>
  <si>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</si>
  <si>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</si>
  <si>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</si>
  <si>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</si>
  <si>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</si>
  <si>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</si>
  <si>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</si>
  <si>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</si>
  <si>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</si>
  <si>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</si>
  <si>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</si>
  <si>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</si>
  <si>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</si>
  <si>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</si>
  <si>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</si>
  <si>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</si>
  <si>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</si>
  <si>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</si>
  <si>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</si>
  <si>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</si>
  <si>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</si>
  <si>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</si>
  <si>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</si>
  <si>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</si>
  <si>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</si>
  <si>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</si>
  <si>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</si>
  <si>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</si>
  <si>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</si>
  <si>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</si>
  <si>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</si>
  <si>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</si>
  <si>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</si>
  <si>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</si>
  <si>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</si>
  <si>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</si>
  <si>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</si>
  <si>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</si>
  <si>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</si>
  <si>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</si>
  <si>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</si>
  <si>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</si>
  <si>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</si>
  <si>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</si>
  <si>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</si>
  <si>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</si>
  <si>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</si>
  <si>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</si>
  <si>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</si>
  <si>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</si>
  <si>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</si>
  <si>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</si>
  <si>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</si>
  <si>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</si>
  <si>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</si>
  <si>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</si>
  <si>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</si>
  <si>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</si>
  <si>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</si>
  <si>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</si>
  <si>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</si>
  <si>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</si>
  <si>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</si>
  <si>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</si>
  <si>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</si>
  <si>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</si>
  <si>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</si>
  <si>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</si>
  <si>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</si>
  <si>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</si>
  <si>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</si>
  <si>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</si>
  <si>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</si>
  <si>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</si>
  <si>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</si>
  <si>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</si>
  <si>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</si>
  <si>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</si>
  <si>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</si>
  <si>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</si>
  <si>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</si>
  <si>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</si>
  <si>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</si>
  <si>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</si>
  <si>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</si>
  <si>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</si>
  <si>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</si>
  <si>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</si>
  <si>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</si>
  <si>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</si>
  <si>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</si>
  <si>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</si>
  <si>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</si>
  <si>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</si>
  <si>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</si>
  <si>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</si>
  <si>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</si>
  <si>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</si>
  <si>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</si>
  <si>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</si>
  <si>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</si>
  <si>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</si>
  <si>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</si>
  <si>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</si>
  <si>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</si>
  <si>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</si>
  <si>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</si>
  <si>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</si>
  <si>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</si>
  <si>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</si>
  <si>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</si>
  <si>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</si>
  <si>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</si>
  <si>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</si>
  <si>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</si>
  <si>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</si>
  <si>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</si>
  <si>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</si>
  <si>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</si>
  <si>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</si>
  <si>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</si>
  <si>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</si>
  <si>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</si>
  <si>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</si>
  <si>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</si>
  <si>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</si>
  <si>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</si>
  <si>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</si>
  <si>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</si>
  <si>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</si>
  <si>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</si>
  <si>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</si>
  <si>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</si>
  <si>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</si>
  <si>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</si>
  <si>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</si>
  <si>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</si>
  <si>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</si>
  <si>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</si>
  <si>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</si>
  <si>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</si>
  <si>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</si>
  <si>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</si>
  <si>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</si>
  <si>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</si>
  <si>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</si>
  <si>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</si>
  <si>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</si>
  <si>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</si>
  <si>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</si>
  <si>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</si>
  <si>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</si>
  <si>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</si>
  <si>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</si>
  <si>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</si>
  <si>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</si>
  <si>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</si>
  <si>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</si>
  <si>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</si>
  <si>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</si>
  <si>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</si>
  <si>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</si>
  <si>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</si>
  <si>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</si>
  <si>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</si>
  <si>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</si>
  <si>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</si>
  <si>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</si>
  <si>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</si>
  <si>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</si>
  <si>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</si>
  <si>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</si>
  <si>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</si>
  <si>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</si>
  <si>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</si>
  <si>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</si>
  <si>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</si>
  <si>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</si>
  <si>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</si>
  <si>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</si>
  <si>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</si>
  <si>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</si>
  <si>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</si>
  <si>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</si>
  <si>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</si>
  <si>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</si>
  <si>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</si>
  <si>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</si>
  <si>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</si>
  <si>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</si>
  <si>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</si>
  <si>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</si>
  <si>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</si>
  <si>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</si>
  <si>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</si>
  <si>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</si>
  <si>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</si>
  <si>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</si>
  <si>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</si>
  <si>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</si>
  <si>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</si>
  <si>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</si>
  <si>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</si>
  <si>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</si>
  <si>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</si>
  <si>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</si>
  <si>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</si>
  <si>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</si>
  <si>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</si>
  <si>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</si>
  <si>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</si>
  <si>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</si>
  <si>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</si>
  <si>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</si>
  <si>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</si>
  <si>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</si>
  <si>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</si>
  <si>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</si>
  <si>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</si>
  <si>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</si>
  <si>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</si>
  <si>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</si>
  <si>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</si>
  <si>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</si>
  <si>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</si>
  <si>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</si>
  <si>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</si>
  <si>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</si>
  <si>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</si>
  <si>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</si>
  <si>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</si>
  <si>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</si>
  <si>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</si>
  <si>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</si>
  <si>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</si>
  <si>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</si>
  <si>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</si>
  <si>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</si>
  <si>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</si>
  <si>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</si>
  <si>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</si>
  <si>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</si>
  <si>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</si>
  <si>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</si>
  <si>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</si>
  <si>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</si>
  <si>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</si>
  <si>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</si>
  <si>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</si>
  <si>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</si>
  <si>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</si>
  <si>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</si>
  <si>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</si>
  <si>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</si>
  <si>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</si>
  <si>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</si>
  <si>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</si>
  <si>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</si>
  <si>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</si>
  <si>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</si>
  <si>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</si>
  <si>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</si>
  <si>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</si>
  <si>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</si>
  <si>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</si>
  <si>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</si>
  <si>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</si>
  <si>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</si>
  <si>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</si>
  <si>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</si>
  <si>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</si>
  <si>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</si>
  <si>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</si>
  <si>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</si>
  <si>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</si>
  <si>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</si>
  <si>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</si>
  <si>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</si>
  <si>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</si>
  <si>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</si>
  <si>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</si>
  <si>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</si>
  <si>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</si>
  <si>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</si>
  <si>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</si>
  <si>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</si>
  <si>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</si>
  <si>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</si>
  <si>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</si>
  <si>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</si>
  <si>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</si>
  <si>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</si>
  <si>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</si>
  <si>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</si>
  <si>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</si>
  <si>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</si>
  <si>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</si>
  <si>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</si>
  <si>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</si>
  <si>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</si>
  <si>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</si>
  <si>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</si>
  <si>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</si>
  <si>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</si>
  <si>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</si>
  <si>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</si>
  <si>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</si>
  <si>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</si>
  <si>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</si>
  <si>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</si>
  <si>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</si>
  <si>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</si>
  <si>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</si>
  <si>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</si>
  <si>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</si>
  <si>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</si>
  <si>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</si>
  <si>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</si>
  <si>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</si>
  <si>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</si>
  <si>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</si>
  <si>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</si>
  <si>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</si>
  <si>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</si>
  <si>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</si>
  <si>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</si>
  <si>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</si>
  <si>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</si>
  <si>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</si>
  <si>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</si>
  <si>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</si>
  <si>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</si>
  <si>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</si>
  <si>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</si>
  <si>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</si>
  <si>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</si>
  <si>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</si>
  <si>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</si>
  <si>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</si>
  <si>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</si>
  <si>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</si>
  <si>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</si>
  <si>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</si>
  <si>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</si>
  <si>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</si>
  <si>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</si>
  <si>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</si>
  <si>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</si>
  <si>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</si>
  <si>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</si>
  <si>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</si>
  <si>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</si>
  <si>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</si>
  <si>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</si>
  <si>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</si>
  <si>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</si>
  <si>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</si>
  <si>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</si>
  <si>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</si>
  <si>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</si>
  <si>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</si>
  <si>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</si>
  <si>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</si>
  <si>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</si>
  <si>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</si>
  <si>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</si>
  <si>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</si>
  <si>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</si>
  <si>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</si>
  <si>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</si>
  <si>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</si>
  <si>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</si>
  <si>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</si>
  <si>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</si>
  <si>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</si>
  <si>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</si>
  <si>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</si>
  <si>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</si>
  <si>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</si>
  <si>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</si>
  <si>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</si>
  <si>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</si>
  <si>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</si>
  <si>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</si>
  <si>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</si>
  <si>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</si>
  <si>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</si>
  <si>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</si>
  <si>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</si>
  <si>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</si>
  <si>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</si>
  <si>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</si>
  <si>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</si>
  <si>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</si>
  <si>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</si>
  <si>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</si>
  <si>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</si>
  <si>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</si>
  <si>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</si>
  <si>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</si>
  <si>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</si>
  <si>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</si>
  <si>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</si>
  <si>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</si>
  <si>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</si>
  <si>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</si>
  <si>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</si>
  <si>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</si>
  <si>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</si>
  <si>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</si>
  <si>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</si>
  <si>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</si>
  <si>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</si>
  <si>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</si>
  <si>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</si>
  <si>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</si>
  <si>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</si>
  <si>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</si>
  <si>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</si>
  <si>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</si>
  <si>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</si>
  <si>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</si>
  <si>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</si>
  <si>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</si>
  <si>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</si>
  <si>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</si>
  <si>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</si>
  <si>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</si>
  <si>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</si>
  <si>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</si>
  <si>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</si>
  <si>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</si>
  <si>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</si>
  <si>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</si>
  <si>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</si>
  <si>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</si>
  <si>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</si>
  <si>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</si>
  <si>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</si>
  <si>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</si>
  <si>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</si>
  <si>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</si>
  <si>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</si>
  <si>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</si>
  <si>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</si>
  <si>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</si>
  <si>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</si>
  <si>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</si>
  <si>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</si>
  <si>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</si>
  <si>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</si>
  <si>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</si>
  <si>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</si>
  <si>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</si>
  <si>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</si>
  <si>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</si>
  <si>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</si>
  <si>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</si>
  <si>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</si>
  <si>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</si>
  <si>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</si>
  <si>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</si>
  <si>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</si>
  <si>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</si>
  <si>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</si>
  <si>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</si>
  <si>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</si>
  <si>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</si>
  <si>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</si>
  <si>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</si>
  <si>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</si>
  <si>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</si>
  <si>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</si>
  <si>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</si>
  <si>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</si>
  <si>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</si>
  <si>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</si>
  <si>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</si>
  <si>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</si>
  <si>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</si>
  <si>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</si>
  <si>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</si>
  <si>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</si>
  <si>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</si>
  <si>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</si>
  <si>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</si>
  <si>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</si>
  <si>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</si>
  <si>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</si>
  <si>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</si>
  <si>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</si>
  <si>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</si>
  <si>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</si>
  <si>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</si>
  <si>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</si>
  <si>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</si>
  <si>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</si>
  <si>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</si>
  <si>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</si>
  <si>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</si>
  <si>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</si>
  <si>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</si>
  <si>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</si>
  <si>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</si>
  <si>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</si>
  <si>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</si>
  <si>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</si>
  <si>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</si>
  <si>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</si>
  <si>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</si>
  <si>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</si>
  <si>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</si>
  <si>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</si>
  <si>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</si>
  <si>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</si>
  <si>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</si>
  <si>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</si>
  <si>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</si>
  <si>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</si>
  <si>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</si>
  <si>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</si>
  <si>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</si>
  <si>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</si>
  <si>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</si>
  <si>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</si>
  <si>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</si>
  <si>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</si>
  <si>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</si>
  <si>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</si>
  <si>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</si>
  <si>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</si>
  <si>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</si>
  <si>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</si>
  <si>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</si>
  <si>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</si>
  <si>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</si>
  <si>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</si>
  <si>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</si>
  <si>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</si>
  <si>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</si>
  <si>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</si>
  <si>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</si>
  <si>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</si>
  <si>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</si>
  <si>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</si>
  <si>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</si>
  <si>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</si>
  <si>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</si>
  <si>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</si>
  <si>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</si>
  <si>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</si>
  <si>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</si>
  <si>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</si>
  <si>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</si>
  <si>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</si>
  <si>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</si>
  <si>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</si>
  <si>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</si>
  <si>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</si>
  <si>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</si>
  <si>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</si>
  <si>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</si>
  <si>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</si>
  <si>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</si>
  <si>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</si>
  <si>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</si>
  <si>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</si>
  <si>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</si>
  <si>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</si>
  <si>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</si>
  <si>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</si>
  <si>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</si>
  <si>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</si>
  <si>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</si>
  <si>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</si>
  <si>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</si>
  <si>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</si>
  <si>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</si>
  <si>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</si>
  <si>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</si>
  <si>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</si>
  <si>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</si>
  <si>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</si>
  <si>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</si>
  <si>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</si>
  <si>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</si>
  <si>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</si>
  <si>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</si>
  <si>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</si>
  <si>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</si>
  <si>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</si>
  <si>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</si>
  <si>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</si>
  <si>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</si>
  <si>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</si>
  <si>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</si>
  <si>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</si>
  <si>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</si>
  <si>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</si>
  <si>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</si>
  <si>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</si>
  <si>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</si>
  <si>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</si>
  <si>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</si>
  <si>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</si>
  <si>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</si>
  <si>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</si>
  <si>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</si>
  <si>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</si>
  <si>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</si>
  <si>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</si>
  <si>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</si>
  <si>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</si>
  <si>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</si>
  <si>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</si>
  <si>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</si>
  <si>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</si>
  <si>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</si>
  <si>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</si>
  <si>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</si>
  <si>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</si>
  <si>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</si>
  <si>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</si>
  <si>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</si>
  <si>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</si>
  <si>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</si>
  <si>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</si>
  <si>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</si>
  <si>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</si>
  <si>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</si>
  <si>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</si>
  <si>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</si>
  <si>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</si>
  <si>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</si>
  <si>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</si>
  <si>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</si>
  <si>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</si>
  <si>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</si>
  <si>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</si>
  <si>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</si>
  <si>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</si>
  <si>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</si>
  <si>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</si>
  <si>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</si>
  <si>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</si>
  <si>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</si>
  <si>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</si>
  <si>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</si>
  <si>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</si>
  <si>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</si>
  <si>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</si>
  <si>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</si>
  <si>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</si>
  <si>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</si>
  <si>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</si>
  <si>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</si>
  <si>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</si>
  <si>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</si>
  <si>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</si>
  <si>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</si>
  <si>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</si>
  <si>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</si>
  <si>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</si>
  <si>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</si>
  <si>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</si>
  <si>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</si>
  <si>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</si>
  <si>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</si>
  <si>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</si>
  <si>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</si>
  <si>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</si>
  <si>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</si>
  <si>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</si>
  <si>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</si>
  <si>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</si>
  <si>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</si>
  <si>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</si>
  <si>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</si>
  <si>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</si>
  <si>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</si>
  <si>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</si>
  <si>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</si>
  <si>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</si>
  <si>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</si>
  <si>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</si>
  <si>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</si>
  <si>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</si>
  <si>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</si>
  <si>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</si>
  <si>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</si>
  <si>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</si>
  <si>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</si>
  <si>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</si>
  <si>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</si>
  <si>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</si>
  <si>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</si>
  <si>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</si>
  <si>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</si>
  <si>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</si>
  <si>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</si>
  <si>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</si>
  <si>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</si>
  <si>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</si>
  <si>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</si>
  <si>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</si>
  <si>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</si>
  <si>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</si>
  <si>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</si>
  <si>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</si>
  <si>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</si>
  <si>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</si>
  <si>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</si>
  <si>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</si>
  <si>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</si>
  <si>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</si>
  <si>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</si>
  <si>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</si>
  <si>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</si>
  <si>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</si>
  <si>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</si>
  <si>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</si>
  <si>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</si>
  <si>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</si>
  <si>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</si>
  <si>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</si>
  <si>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</si>
  <si>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</si>
  <si>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</si>
  <si>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</si>
  <si>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</si>
  <si>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</si>
  <si>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</si>
  <si>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</si>
  <si>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</si>
  <si>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</si>
  <si>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</si>
  <si>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</si>
  <si>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</si>
  <si>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</si>
  <si>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</si>
  <si>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</si>
  <si>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</si>
  <si>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</si>
  <si>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</si>
  <si>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</si>
  <si>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</si>
  <si>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</si>
  <si>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</si>
  <si>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</si>
  <si>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</si>
  <si>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</si>
  <si>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</si>
  <si>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</si>
  <si>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</si>
  <si>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</si>
  <si>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</si>
  <si>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</si>
  <si>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</si>
  <si>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</si>
  <si>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</si>
  <si>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</si>
  <si>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</si>
  <si>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</si>
  <si>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</si>
  <si>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</si>
  <si>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</si>
  <si>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</si>
  <si>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</si>
  <si>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</si>
  <si>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</si>
  <si>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</si>
  <si>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</si>
  <si>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</si>
  <si>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</si>
  <si>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</si>
  <si>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</si>
  <si>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</si>
  <si>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</si>
  <si>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</si>
  <si>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</si>
  <si>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</si>
  <si>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</si>
  <si>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</si>
  <si>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</si>
  <si>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</si>
  <si>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</si>
  <si>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</si>
  <si>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</si>
  <si>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</si>
  <si>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</si>
  <si>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</si>
  <si>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</si>
  <si>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</si>
  <si>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</si>
  <si>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</si>
  <si>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</si>
  <si>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</si>
  <si>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</si>
  <si>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</si>
  <si>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</si>
  <si>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</si>
  <si>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</si>
  <si>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</si>
  <si>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</si>
  <si>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</si>
  <si>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</si>
  <si>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</si>
  <si>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</si>
  <si>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</si>
  <si>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</si>
  <si>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</si>
  <si>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</si>
  <si>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</si>
  <si>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</si>
  <si>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</si>
  <si>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</si>
  <si>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</si>
  <si>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</si>
  <si>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</si>
  <si>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</si>
  <si>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</si>
  <si>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</si>
  <si>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</si>
  <si>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</si>
  <si>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</si>
  <si>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</si>
  <si>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</si>
  <si>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</si>
  <si>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</si>
  <si>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</si>
  <si>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</si>
  <si>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</si>
  <si>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</si>
  <si>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</si>
  <si>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</si>
  <si>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</si>
  <si>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</si>
  <si>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</si>
  <si>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</si>
  <si>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</si>
  <si>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</si>
  <si>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</si>
  <si>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</si>
  <si>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</si>
  <si>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</si>
  <si>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</si>
  <si>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</si>
  <si>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</si>
  <si>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</si>
  <si>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</si>
  <si>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</si>
  <si>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</si>
  <si>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</si>
  <si>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</si>
  <si>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</si>
  <si>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</si>
  <si>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</si>
  <si>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</si>
  <si>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</si>
  <si>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</si>
  <si>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</si>
  <si>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</si>
  <si>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</si>
  <si>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</si>
  <si>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</si>
  <si>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</si>
  <si>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</si>
  <si>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</si>
  <si>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</si>
  <si>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</si>
  <si>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</si>
  <si>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</si>
  <si>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</si>
  <si>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</si>
  <si>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</si>
  <si>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</si>
  <si>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</si>
  <si>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</si>
  <si>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</si>
  <si>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</si>
  <si>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</si>
  <si>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</si>
  <si>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</si>
  <si>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</si>
  <si>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</si>
  <si>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</si>
  <si>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</si>
  <si>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</si>
  <si>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</si>
  <si>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</si>
  <si>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</si>
  <si>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</si>
  <si>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</si>
  <si>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</si>
  <si>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</si>
  <si>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</si>
  <si>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</si>
  <si>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</si>
  <si>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</si>
  <si>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</si>
  <si>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</si>
  <si>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</si>
  <si>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</si>
  <si>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</si>
  <si>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</si>
  <si>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</si>
  <si>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</si>
  <si>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</si>
  <si>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</si>
  <si>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</si>
  <si>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</si>
  <si>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</si>
  <si>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</si>
  <si>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</si>
  <si>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</si>
  <si>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</si>
  <si>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</si>
  <si>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</si>
  <si>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</si>
  <si>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</si>
  <si>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</si>
  <si>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</si>
  <si>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</si>
  <si>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</si>
  <si>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</si>
  <si>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</si>
  <si>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</si>
  <si>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</si>
  <si>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</si>
  <si>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</si>
  <si>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</si>
  <si>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</si>
  <si>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</si>
  <si>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</si>
  <si>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</si>
  <si>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</si>
  <si>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</si>
  <si>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</si>
  <si>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</si>
  <si>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</si>
  <si>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</si>
  <si>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</si>
  <si>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</si>
  <si>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</si>
  <si>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</si>
  <si>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</si>
  <si>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</si>
  <si>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</si>
  <si>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</si>
  <si>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</si>
  <si>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</si>
  <si>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</si>
  <si>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</si>
  <si>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</si>
  <si>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</si>
  <si>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</si>
  <si>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</si>
  <si>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</si>
  <si>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</si>
  <si>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</si>
  <si>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</si>
  <si>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</si>
  <si>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</si>
  <si>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</si>
  <si>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</si>
  <si>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</si>
  <si>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</si>
  <si>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</si>
  <si>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</si>
  <si>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</si>
  <si>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</si>
  <si>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</si>
  <si>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</si>
  <si>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</si>
  <si>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</si>
  <si>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</si>
  <si>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</si>
  <si>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</si>
  <si>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</si>
  <si>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</si>
  <si>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</si>
  <si>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</si>
  <si>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</si>
  <si>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</si>
  <si>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</si>
  <si>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</si>
  <si>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</si>
  <si>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</si>
  <si>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</si>
  <si>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</si>
  <si>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</si>
  <si>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</si>
  <si>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</si>
  <si>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</si>
  <si>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</si>
  <si>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</si>
  <si>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</si>
  <si>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</si>
  <si>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</si>
  <si>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</si>
  <si>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</si>
  <si>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</si>
  <si>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</si>
  <si>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</si>
  <si>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</si>
  <si>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</si>
  <si>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</si>
  <si>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</si>
  <si>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</si>
  <si>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</si>
  <si>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</si>
  <si>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</si>
  <si>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</si>
  <si>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</si>
  <si>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</si>
  <si>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</si>
  <si>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</si>
  <si>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</si>
  <si>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</si>
  <si>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</si>
  <si>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</si>
  <si>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</si>
  <si>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</si>
  <si>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</si>
  <si>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</si>
  <si>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</si>
  <si>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</si>
  <si>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</si>
  <si>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</si>
  <si>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</si>
  <si>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</si>
  <si>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</si>
  <si>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</si>
  <si>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</si>
  <si>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</si>
  <si>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</si>
  <si>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</si>
  <si>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</si>
  <si>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</si>
  <si>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</si>
  <si>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</si>
  <si>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</si>
  <si>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</si>
  <si>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</si>
  <si>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</si>
  <si>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</si>
  <si>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</si>
  <si>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</si>
  <si>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</si>
  <si>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</si>
  <si>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</si>
  <si>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</si>
  <si>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</si>
  <si>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</si>
  <si>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</si>
  <si>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</si>
  <si>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</si>
  <si>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</si>
  <si>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</si>
  <si>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</si>
  <si>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</si>
  <si>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</si>
  <si>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</si>
  <si>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</si>
  <si>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</si>
  <si>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</si>
  <si>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</si>
  <si>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</si>
  <si>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</si>
  <si>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</si>
  <si>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</si>
  <si>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</si>
  <si>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</si>
  <si>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</si>
  <si>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</si>
  <si>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</si>
  <si>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</si>
  <si>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</si>
  <si>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</si>
  <si>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</si>
  <si>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</si>
  <si>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</si>
  <si>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</si>
  <si>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</si>
  <si>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</si>
  <si>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</si>
  <si>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</si>
  <si>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</si>
  <si>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</si>
  <si>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</si>
  <si>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</si>
  <si>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</si>
  <si>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</si>
  <si>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</si>
  <si>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</si>
  <si>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</si>
  <si>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</si>
  <si>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</si>
  <si>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</si>
  <si>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</si>
  <si>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</si>
  <si>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</si>
  <si>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</si>
  <si>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</si>
  <si>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</si>
  <si>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</si>
  <si>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</si>
  <si>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</si>
  <si>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</si>
  <si>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</si>
  <si>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</si>
  <si>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</si>
  <si>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</si>
  <si>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</si>
  <si>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</si>
  <si>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</si>
  <si>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</si>
  <si>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</si>
  <si>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</si>
  <si>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</si>
  <si>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</si>
  <si>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</si>
  <si>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</si>
  <si>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</si>
  <si>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</si>
  <si>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</si>
  <si>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</si>
  <si>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</si>
  <si>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</si>
  <si>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</si>
  <si>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</si>
  <si>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</si>
  <si>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</si>
  <si>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</si>
  <si>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</si>
  <si>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</si>
  <si>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</si>
  <si>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</si>
  <si>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</si>
  <si>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</si>
  <si>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</si>
  <si>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</si>
  <si>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</si>
  <si>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</si>
  <si>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</si>
  <si>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</si>
  <si>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</si>
  <si>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</si>
  <si>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</si>
  <si>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</si>
  <si>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</si>
  <si>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</si>
  <si>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</si>
  <si>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</si>
  <si>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</si>
  <si>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</si>
  <si>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</si>
  <si>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</si>
  <si>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</si>
  <si>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</si>
  <si>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</si>
  <si>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</si>
  <si>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</si>
  <si>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</si>
  <si>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</si>
  <si>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</si>
  <si>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</si>
  <si>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</si>
  <si>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</si>
  <si>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</si>
  <si>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</si>
  <si>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</si>
  <si>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</si>
  <si>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</si>
  <si>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</si>
  <si>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</si>
  <si>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</si>
  <si>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</si>
  <si>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</si>
  <si>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</si>
  <si>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</si>
  <si>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</si>
  <si>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</si>
  <si>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</si>
  <si>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</si>
  <si>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</si>
  <si>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</si>
  <si>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</si>
  <si>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</si>
  <si>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</si>
  <si>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</si>
  <si>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</si>
  <si>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</si>
  <si>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</si>
  <si>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</si>
  <si>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</si>
  <si>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</si>
  <si>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</si>
  <si>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</si>
  <si>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</si>
  <si>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</si>
  <si>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</si>
  <si>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</si>
  <si>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</si>
  <si>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</si>
  <si>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</si>
  <si>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</si>
  <si>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</si>
  <si>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</si>
  <si>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</si>
  <si>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</si>
  <si>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</si>
  <si>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</si>
  <si>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</si>
  <si>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</si>
  <si>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</si>
  <si>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</si>
  <si>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</si>
  <si>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</si>
  <si>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</si>
  <si>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</si>
  <si>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</si>
  <si>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</si>
  <si>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</si>
  <si>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</si>
  <si>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</si>
  <si>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</si>
  <si>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</si>
  <si>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</si>
  <si>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</si>
  <si>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</si>
  <si>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</si>
  <si>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</si>
  <si>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</si>
  <si>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</si>
  <si>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</si>
  <si>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</si>
  <si>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</si>
  <si>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</si>
  <si>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</si>
  <si>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</si>
  <si>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</si>
  <si>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</si>
  <si>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</si>
  <si>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</si>
  <si>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</si>
  <si>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</si>
  <si>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</si>
  <si>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</si>
  <si>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</si>
  <si>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</si>
  <si>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</si>
  <si>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</si>
  <si>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</si>
  <si>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</si>
  <si>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</si>
  <si>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</si>
  <si>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</si>
  <si>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</si>
  <si>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</si>
  <si>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</si>
  <si>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</si>
  <si>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</si>
  <si>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</si>
  <si>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</si>
  <si>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</si>
  <si>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</si>
  <si>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</si>
  <si>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</si>
  <si>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</si>
  <si>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</si>
  <si>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</si>
  <si>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</si>
  <si>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</si>
  <si>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</si>
  <si>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</si>
  <si>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</si>
  <si>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</si>
  <si>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</si>
  <si>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</si>
  <si>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</si>
  <si>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</si>
  <si>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</si>
  <si>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</si>
  <si>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</si>
  <si>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</si>
  <si>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</si>
  <si>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</si>
  <si>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</si>
  <si>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</si>
  <si>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</si>
  <si>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</si>
  <si>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</si>
  <si>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</si>
  <si>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</si>
  <si>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</si>
  <si>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</si>
  <si>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</si>
  <si>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</si>
  <si>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</si>
  <si>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</si>
  <si>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</si>
  <si>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</si>
  <si>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</si>
  <si>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</si>
  <si>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</si>
  <si>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</si>
  <si>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</si>
  <si>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</si>
  <si>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</si>
  <si>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</si>
  <si>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</si>
  <si>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</si>
  <si>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</si>
  <si>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</si>
  <si>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</si>
  <si>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</si>
  <si>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</si>
  <si>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</si>
  <si>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</si>
  <si>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</si>
  <si>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</si>
  <si>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</si>
  <si>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</si>
  <si>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</si>
  <si>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</si>
  <si>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</si>
  <si>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</si>
  <si>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</si>
  <si>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</si>
  <si>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</si>
  <si>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</si>
  <si>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</si>
  <si>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</si>
  <si>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</si>
  <si>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</si>
  <si>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</si>
  <si>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</si>
  <si>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</si>
  <si>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</si>
  <si>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</si>
  <si>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</si>
  <si>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</si>
  <si>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</si>
  <si>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</si>
  <si>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</si>
  <si>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</si>
  <si>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</si>
  <si>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</si>
  <si>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</si>
  <si>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</si>
  <si>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</si>
  <si>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</si>
  <si>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</si>
  <si>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</si>
  <si>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</si>
  <si>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</si>
  <si>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</si>
  <si>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</si>
  <si>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</si>
  <si>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</si>
  <si>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</si>
  <si>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</si>
  <si>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</si>
  <si>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</si>
  <si>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</si>
  <si>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</si>
  <si>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</si>
  <si>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</si>
  <si>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</si>
  <si>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</si>
  <si>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</si>
  <si>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</si>
  <si>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</si>
  <si>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</si>
  <si>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</si>
  <si>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</si>
  <si>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</si>
  <si>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</si>
  <si>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</si>
  <si>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</si>
  <si>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</si>
  <si>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</si>
  <si>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</si>
  <si>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</si>
  <si>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</si>
  <si>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</si>
  <si>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</si>
  <si>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</si>
  <si>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</si>
  <si>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</si>
  <si>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</si>
  <si>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</si>
  <si>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</si>
  <si>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</si>
  <si>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</si>
  <si>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</si>
  <si>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</si>
  <si>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</si>
  <si>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</si>
  <si>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</si>
  <si>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</si>
  <si>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</si>
  <si>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</si>
  <si>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</si>
  <si>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</si>
  <si>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</si>
  <si>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</si>
  <si>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</si>
  <si>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</si>
  <si>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</si>
  <si>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</si>
  <si>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</si>
  <si>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</si>
  <si>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</si>
  <si>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</si>
  <si>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</si>
  <si>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</si>
  <si>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</si>
  <si>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</si>
  <si>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</si>
  <si>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</si>
  <si>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</si>
  <si>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</si>
  <si>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</si>
  <si>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</si>
  <si>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</si>
  <si>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</si>
  <si>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</si>
  <si>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</si>
  <si>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</si>
  <si>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</si>
  <si>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</si>
  <si>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</si>
  <si>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</si>
  <si>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</si>
  <si>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</si>
  <si>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</si>
  <si>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</si>
  <si>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</si>
  <si>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</si>
  <si>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</si>
  <si>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</si>
  <si>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</si>
  <si>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</si>
  <si>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</si>
  <si>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</si>
  <si>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</si>
  <si>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</si>
  <si>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</si>
  <si>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</si>
  <si>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</si>
  <si>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</si>
  <si>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</si>
  <si>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</si>
  <si>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</si>
  <si>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</si>
  <si>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</si>
  <si>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</si>
  <si>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</si>
  <si>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</si>
  <si>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</si>
  <si>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</si>
  <si>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</si>
  <si>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</si>
  <si>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</si>
  <si>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</si>
  <si>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</si>
  <si>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</si>
  <si>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</si>
  <si>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</si>
  <si>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</si>
  <si>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</si>
  <si>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</si>
  <si>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</si>
  <si>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</si>
  <si>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</si>
  <si>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</si>
  <si>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</si>
  <si>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</si>
  <si>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</si>
  <si>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</si>
  <si>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</si>
  <si>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</si>
  <si>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</si>
  <si>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</si>
  <si>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</si>
  <si>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</si>
  <si>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</si>
  <si>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</si>
  <si>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</si>
  <si>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</si>
  <si>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</si>
  <si>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</si>
  <si>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</si>
  <si>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</si>
  <si>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</si>
  <si>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</si>
  <si>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</si>
  <si>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</si>
  <si>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</si>
  <si>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</si>
  <si>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</si>
  <si>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</si>
  <si>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</si>
  <si>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</si>
  <si>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</si>
  <si>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</si>
  <si>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</si>
  <si>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</si>
  <si>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</si>
  <si>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</si>
  <si>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</si>
  <si>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</si>
  <si>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</si>
  <si>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</si>
  <si>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</si>
  <si>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</si>
  <si>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</si>
  <si>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</si>
  <si>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</si>
  <si>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</si>
  <si>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</si>
  <si>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</si>
  <si>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</si>
  <si>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</si>
  <si>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</si>
  <si>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</si>
  <si>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</si>
  <si>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</si>
  <si>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</si>
  <si>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</si>
  <si>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</si>
  <si>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</si>
  <si>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</si>
  <si>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</si>
  <si>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</si>
  <si>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</si>
  <si>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</si>
  <si>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</si>
  <si>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</si>
  <si>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</si>
  <si>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</si>
  <si>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</si>
  <si>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</si>
  <si>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</si>
  <si>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</si>
  <si>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</si>
  <si>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</si>
  <si>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</si>
  <si>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</si>
  <si>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</si>
  <si>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</si>
  <si>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</si>
  <si>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</si>
  <si>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</si>
  <si>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</si>
  <si>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</si>
  <si>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</si>
  <si>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</si>
  <si>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</si>
  <si>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</si>
  <si>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</si>
  <si>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</si>
  <si>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</si>
  <si>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</si>
  <si>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</si>
  <si>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</si>
  <si>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</si>
  <si>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</si>
  <si>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</si>
  <si>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</si>
  <si>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</si>
  <si>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</si>
  <si>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</si>
  <si>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</si>
  <si>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</si>
  <si>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</si>
  <si>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</si>
  <si>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</si>
  <si>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</si>
  <si>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</si>
  <si>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</si>
  <si>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</si>
  <si>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</si>
  <si>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</si>
  <si>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</si>
  <si>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</si>
  <si>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</si>
  <si>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</si>
  <si>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</si>
  <si>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</si>
  <si>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</si>
  <si>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</si>
  <si>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</si>
  <si>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</si>
  <si>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</si>
  <si>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</si>
  <si>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</si>
  <si>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</si>
  <si>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</si>
  <si>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</si>
  <si>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</si>
  <si>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</si>
  <si>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</si>
  <si>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</si>
  <si>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</si>
  <si>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</si>
  <si>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</si>
  <si>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</si>
  <si>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</si>
  <si>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</si>
  <si>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</si>
  <si>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</si>
  <si>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</si>
  <si>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</si>
  <si>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</si>
  <si>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</si>
  <si>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</si>
  <si>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</si>
  <si>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</si>
  <si>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</si>
  <si>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</si>
  <si>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</si>
  <si>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</si>
  <si>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</si>
  <si>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</si>
  <si>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</si>
  <si>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</si>
  <si>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</si>
  <si>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</si>
  <si>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</si>
  <si>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</si>
  <si>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</si>
  <si>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</si>
  <si>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</si>
  <si>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</si>
  <si>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</si>
  <si>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</si>
  <si>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</si>
  <si>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</si>
  <si>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</si>
  <si>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</si>
  <si>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</si>
  <si>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</si>
  <si>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</si>
  <si>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</si>
  <si>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</si>
  <si>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</si>
  <si>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</si>
  <si>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</si>
  <si>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</si>
  <si>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</si>
  <si>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</si>
  <si>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</si>
  <si>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</si>
  <si>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</si>
  <si>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</si>
  <si>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</si>
  <si>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</si>
  <si>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</si>
  <si>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</si>
  <si>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</si>
  <si>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</si>
  <si>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</si>
  <si>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</si>
  <si>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</si>
  <si>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</si>
  <si>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</si>
  <si>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</si>
  <si>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</si>
  <si>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</si>
  <si>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</si>
  <si>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</si>
  <si>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</si>
  <si>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</si>
  <si>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</si>
  <si>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</si>
  <si>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</si>
  <si>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</si>
  <si>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</si>
  <si>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</si>
  <si>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</si>
  <si>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</si>
  <si>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</si>
  <si>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</si>
  <si>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</si>
  <si>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</si>
  <si>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</si>
  <si>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</si>
  <si>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</si>
  <si>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</si>
  <si>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</si>
  <si>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</si>
  <si>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</si>
  <si>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</si>
  <si>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</si>
  <si>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</si>
  <si>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</si>
  <si>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</si>
  <si>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</si>
  <si>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</si>
  <si>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</si>
  <si>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</si>
  <si>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</si>
  <si>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</si>
  <si>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</si>
  <si>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</si>
  <si>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</si>
  <si>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</si>
  <si>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</si>
  <si>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</si>
  <si>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</si>
  <si>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</si>
  <si>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</si>
  <si>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</si>
  <si>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</si>
  <si>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</si>
  <si>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</si>
  <si>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</si>
  <si>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</si>
  <si>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</si>
  <si>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</si>
  <si>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</si>
  <si>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</si>
  <si>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</si>
  <si>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</si>
  <si>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</si>
  <si>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</si>
  <si>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</si>
  <si>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</si>
  <si>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</si>
  <si>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</si>
  <si>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</si>
  <si>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</si>
  <si>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</si>
  <si>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</si>
  <si>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</si>
  <si>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</si>
  <si>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</si>
  <si>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</si>
  <si>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</si>
  <si>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</si>
  <si>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</si>
  <si>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</si>
  <si>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</si>
  <si>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</si>
  <si>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</si>
  <si>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</si>
  <si>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</si>
  <si>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</si>
  <si>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</si>
  <si>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</si>
  <si>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</si>
  <si>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</si>
  <si>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</si>
  <si>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</si>
  <si>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</si>
  <si>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</si>
  <si>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</si>
  <si>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</si>
  <si>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</si>
  <si>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</si>
  <si>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</si>
  <si>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</si>
  <si>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</si>
  <si>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</si>
  <si>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</si>
  <si>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</si>
  <si>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</si>
  <si>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</si>
  <si>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</si>
  <si>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</si>
  <si>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</si>
  <si>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</si>
  <si>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</si>
  <si>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</si>
  <si>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</si>
  <si>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</si>
  <si>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</si>
  <si>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</si>
  <si>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</si>
  <si>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</si>
  <si>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</si>
  <si>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</si>
  <si>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</si>
  <si>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</si>
  <si>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</si>
  <si>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</si>
  <si>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</si>
  <si>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</si>
  <si>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</si>
  <si>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</si>
  <si>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</si>
  <si>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</si>
  <si>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</si>
  <si>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</si>
  <si>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</si>
  <si>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</si>
  <si>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</si>
  <si>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</si>
  <si>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</si>
  <si>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</si>
  <si>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</si>
  <si>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</si>
  <si>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</si>
  <si>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</si>
  <si>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</si>
  <si>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</si>
  <si>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</si>
  <si>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</si>
  <si>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</si>
  <si>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</si>
  <si>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</si>
  <si>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</si>
  <si>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</si>
  <si>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</si>
  <si>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</si>
  <si>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</si>
  <si>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</si>
  <si>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</si>
  <si>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</si>
  <si>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</si>
  <si>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</si>
  <si>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</si>
  <si>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</si>
  <si>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</si>
  <si>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</si>
  <si>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</si>
  <si>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</si>
  <si>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</si>
  <si>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</si>
  <si>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</si>
  <si>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</si>
  <si>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</si>
  <si>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</si>
  <si>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</si>
  <si>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</si>
  <si>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</si>
  <si>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</si>
  <si>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</si>
  <si>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</si>
  <si>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</si>
  <si>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</si>
  <si>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</si>
  <si>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</si>
  <si>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</si>
  <si>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</si>
  <si>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</si>
  <si>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</si>
  <si>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</si>
  <si>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</si>
  <si>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</si>
  <si>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</si>
  <si>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</si>
  <si>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</si>
  <si>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</si>
  <si>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</si>
  <si>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</si>
  <si>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</si>
  <si>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</si>
  <si>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</si>
  <si>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</si>
  <si>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</si>
  <si>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</si>
  <si>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</si>
  <si>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</si>
  <si>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</si>
  <si>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</si>
  <si>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</si>
  <si>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</si>
  <si>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</si>
  <si>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</si>
  <si>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</si>
  <si>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</si>
  <si>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</si>
  <si>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</si>
  <si>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</si>
  <si>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</si>
  <si>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</si>
  <si>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</si>
  <si>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</si>
  <si>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</si>
  <si>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</si>
  <si>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</si>
  <si>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</si>
  <si>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</si>
  <si>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</si>
  <si>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</si>
  <si>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</si>
  <si>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</si>
  <si>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</si>
  <si>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</si>
  <si>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</si>
  <si>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</si>
  <si>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</si>
  <si>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</si>
  <si>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</si>
  <si>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</si>
  <si>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</si>
  <si>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</si>
  <si>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</si>
  <si>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</si>
  <si>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</si>
  <si>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</si>
  <si>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</si>
  <si>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</si>
  <si>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</si>
  <si>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</si>
  <si>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</si>
  <si>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</si>
  <si>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</si>
  <si>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</si>
  <si>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</si>
  <si>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</si>
  <si>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</si>
  <si>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</si>
  <si>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</si>
  <si>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</si>
  <si>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</si>
  <si>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</si>
  <si>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</si>
  <si>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</si>
  <si>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</si>
  <si>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</si>
  <si>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</si>
  <si>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</si>
  <si>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</si>
  <si>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</si>
  <si>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</si>
  <si>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</si>
  <si>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</si>
  <si>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</si>
  <si>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</si>
  <si>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</si>
  <si>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</si>
  <si>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</si>
  <si>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</si>
  <si>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</si>
  <si>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</si>
  <si>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</si>
  <si>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</si>
  <si>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</si>
  <si>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</si>
  <si>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</si>
  <si>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</si>
  <si>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</si>
  <si>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</si>
  <si>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</si>
  <si>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</si>
  <si>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</si>
  <si>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</si>
  <si>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</si>
  <si>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</si>
  <si>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</si>
  <si>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</si>
  <si>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</si>
  <si>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</si>
  <si>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</si>
  <si>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</si>
  <si>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</si>
  <si>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</si>
  <si>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</si>
  <si>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</si>
  <si>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</si>
  <si>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</si>
  <si>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</si>
  <si>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</si>
  <si>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</si>
  <si>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</si>
  <si>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</si>
  <si>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</si>
  <si>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</si>
  <si>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</si>
  <si>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</si>
  <si>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</si>
  <si>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</si>
  <si>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</si>
  <si>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</si>
  <si>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</si>
  <si>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</si>
  <si>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</si>
  <si>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</si>
  <si>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</si>
  <si>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</si>
  <si>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</si>
  <si>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</si>
  <si>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</si>
  <si>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</si>
  <si>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</si>
  <si>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</si>
  <si>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</si>
  <si>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</si>
  <si>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</si>
  <si>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</si>
  <si>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</si>
  <si>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</si>
  <si>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</si>
  <si>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</si>
  <si>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</si>
  <si>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</si>
  <si>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</si>
  <si>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</si>
  <si>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</si>
  <si>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</si>
  <si>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</si>
  <si>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</si>
  <si>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</si>
  <si>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</si>
  <si>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</si>
  <si>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</si>
  <si>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</si>
  <si>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</si>
  <si>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</si>
  <si>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</si>
  <si>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</si>
  <si>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</si>
  <si>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</si>
  <si>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</si>
  <si>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</si>
  <si>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</si>
  <si>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</si>
  <si>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</si>
  <si>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</si>
  <si>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</si>
  <si>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</si>
  <si>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</si>
  <si>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</si>
  <si>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</si>
  <si>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</si>
  <si>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</si>
  <si>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</si>
  <si>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</si>
  <si>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</si>
  <si>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</si>
  <si>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</si>
  <si>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</si>
  <si>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</si>
  <si>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</si>
  <si>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</si>
  <si>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</si>
  <si>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</si>
  <si>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</si>
  <si>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</si>
  <si>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</si>
  <si>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</si>
  <si>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</si>
  <si>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</si>
  <si>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</si>
  <si>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</si>
  <si>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</si>
  <si>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</si>
  <si>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</si>
  <si>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</si>
  <si>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</si>
  <si>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</si>
  <si>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</si>
  <si>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</si>
  <si>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</si>
  <si>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</si>
  <si>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</si>
  <si>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</si>
  <si>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</si>
  <si>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</si>
  <si>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</si>
  <si>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</si>
  <si>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</si>
  <si>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</si>
  <si>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</si>
  <si>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</si>
  <si>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</si>
  <si>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</si>
  <si>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</si>
  <si>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</si>
  <si>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</si>
  <si>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</si>
  <si>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</si>
  <si>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</si>
  <si>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</si>
  <si>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</si>
  <si>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</si>
  <si>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</si>
  <si>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</si>
  <si>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</si>
  <si>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</si>
  <si>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</si>
  <si>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</si>
  <si>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</si>
  <si>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</si>
  <si>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</si>
  <si>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</si>
  <si>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</si>
  <si>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</si>
  <si>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</si>
  <si>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</si>
  <si>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</si>
  <si>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</si>
  <si>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</si>
  <si>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</si>
  <si>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</si>
  <si>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</si>
  <si>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</si>
  <si>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</si>
  <si>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</si>
  <si>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</si>
  <si>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</si>
  <si>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</si>
  <si>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</si>
  <si>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</si>
  <si>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</si>
  <si>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</si>
  <si>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</si>
  <si>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</si>
  <si>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</si>
  <si>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</si>
  <si>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</si>
  <si>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</si>
  <si>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</si>
  <si>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</si>
  <si>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</si>
  <si>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</si>
  <si>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</si>
  <si>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</si>
  <si>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</si>
  <si>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</si>
  <si>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</si>
  <si>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</si>
  <si>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</si>
  <si>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</si>
  <si>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</si>
  <si>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</si>
  <si>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</si>
  <si>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</si>
  <si>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</si>
  <si>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</si>
  <si>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</si>
  <si>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</si>
  <si>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</si>
  <si>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</si>
  <si>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</si>
  <si>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</si>
  <si>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</si>
  <si>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</si>
  <si>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</si>
  <si>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</si>
  <si>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</si>
  <si>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</si>
  <si>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</si>
  <si>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</si>
  <si>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</si>
  <si>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</si>
  <si>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</si>
  <si>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</si>
  <si>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</si>
  <si>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</si>
  <si>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</si>
  <si>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</si>
  <si>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</si>
  <si>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</si>
  <si>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</si>
  <si>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</si>
  <si>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</si>
  <si>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</si>
  <si>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</si>
  <si>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</si>
  <si>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</si>
  <si>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</si>
  <si>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</si>
  <si>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</si>
  <si>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</si>
  <si>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</si>
  <si>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</si>
  <si>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</si>
  <si>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</si>
  <si>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</si>
  <si>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</si>
  <si>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</si>
  <si>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</si>
  <si>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</si>
  <si>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</si>
  <si>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</si>
  <si>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</si>
  <si>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</si>
  <si>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</si>
  <si>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</si>
  <si>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</si>
  <si>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</si>
  <si>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</si>
  <si>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</si>
  <si>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</si>
  <si>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</si>
  <si>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</si>
  <si>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</si>
  <si>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</si>
  <si>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</si>
  <si>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</si>
  <si>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</si>
  <si>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</si>
  <si>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</si>
  <si>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</si>
  <si>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</si>
  <si>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</si>
  <si>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</si>
  <si>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</si>
  <si>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</si>
  <si>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</si>
  <si>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</si>
  <si>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</si>
  <si>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</si>
  <si>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</si>
  <si>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</si>
  <si>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</si>
  <si>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</si>
  <si>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</si>
  <si>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</si>
  <si>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</si>
  <si>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</si>
  <si>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</si>
  <si>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</si>
  <si>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</si>
  <si>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</si>
  <si>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</si>
  <si>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</si>
  <si>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</si>
  <si>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</si>
  <si>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</si>
  <si>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</si>
  <si>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</si>
  <si>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</si>
  <si>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</si>
  <si>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</si>
  <si>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</si>
  <si>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</si>
  <si>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</si>
  <si>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</si>
  <si>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</si>
  <si>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</si>
  <si>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</si>
  <si>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</si>
  <si>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</si>
  <si>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</si>
  <si>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</si>
  <si>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</si>
  <si>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</si>
  <si>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</si>
  <si>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</si>
  <si>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</si>
  <si>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</si>
  <si>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</si>
  <si>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</si>
  <si>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</si>
  <si>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</si>
  <si>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</si>
  <si>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</si>
  <si>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</si>
  <si>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</si>
  <si>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</si>
  <si>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</si>
  <si>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</si>
  <si>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</si>
  <si>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</si>
  <si>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</si>
  <si>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</si>
  <si>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</si>
  <si>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</si>
  <si>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</si>
  <si>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</si>
  <si>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</si>
  <si>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</si>
  <si>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</si>
  <si>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</si>
  <si>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</si>
  <si>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</si>
  <si>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</si>
  <si>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</si>
  <si>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</si>
  <si>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</si>
  <si>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</si>
  <si>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</si>
  <si>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</si>
  <si>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</si>
  <si>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</si>
  <si>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</si>
  <si>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</si>
  <si>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</si>
  <si>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</si>
  <si>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</si>
  <si>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</si>
  <si>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</si>
  <si>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</si>
  <si>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</si>
  <si>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</si>
  <si>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</si>
  <si>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</si>
  <si>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</si>
  <si>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</si>
  <si>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</si>
  <si>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</si>
  <si>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</si>
  <si>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</si>
  <si>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</si>
  <si>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</si>
  <si>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</si>
  <si>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</si>
  <si>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</si>
  <si>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</si>
  <si>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</si>
  <si>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</si>
  <si>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</si>
  <si>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</si>
  <si>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</si>
  <si>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</si>
  <si>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</si>
  <si>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</si>
  <si>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</si>
  <si>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</si>
  <si>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</si>
  <si>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</si>
  <si>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</si>
  <si>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</si>
  <si>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</si>
  <si>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</si>
  <si>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</si>
  <si>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</si>
  <si>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</si>
  <si>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</si>
  <si>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</si>
  <si>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</si>
  <si>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</si>
  <si>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</si>
  <si>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</si>
  <si>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</si>
  <si>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</si>
  <si>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</si>
  <si>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</si>
  <si>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</si>
  <si>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</si>
  <si>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</si>
  <si>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</si>
  <si>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</si>
  <si>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</si>
  <si>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</si>
  <si>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</si>
  <si>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</si>
  <si>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</si>
  <si>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</si>
  <si>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</si>
  <si>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</si>
  <si>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</si>
  <si>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</si>
  <si>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</si>
  <si>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</si>
  <si>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</si>
  <si>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</si>
  <si>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</si>
  <si>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</si>
  <si>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</si>
  <si>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</si>
  <si>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</si>
  <si>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</si>
  <si>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</si>
  <si>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</si>
  <si>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</si>
  <si>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</si>
  <si>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</si>
  <si>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</si>
  <si>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</si>
  <si>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</si>
  <si>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</si>
  <si>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</si>
  <si>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</si>
  <si>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</si>
  <si>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</si>
  <si>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</si>
  <si>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</si>
  <si>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</si>
  <si>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</si>
  <si>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</si>
  <si>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</si>
  <si>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</si>
  <si>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</si>
  <si>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</si>
  <si>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</si>
  <si>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</si>
  <si>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</si>
  <si>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</si>
  <si>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</si>
  <si>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</si>
  <si>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</si>
  <si>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</si>
  <si>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</si>
  <si>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</si>
  <si>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</si>
  <si>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</si>
  <si>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</si>
  <si>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</si>
  <si>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</si>
  <si>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</si>
  <si>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</si>
  <si>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</si>
  <si>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</si>
  <si>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</si>
  <si>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</si>
  <si>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</si>
  <si>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</si>
  <si>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</si>
  <si>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</si>
  <si>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</si>
  <si>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</si>
  <si>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</si>
  <si>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</si>
  <si>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</si>
  <si>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</si>
  <si>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</si>
  <si>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</si>
  <si>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</si>
  <si>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</si>
  <si>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</si>
  <si>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</si>
  <si>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</si>
  <si>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</si>
  <si>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</si>
  <si>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</si>
  <si>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</si>
  <si>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</si>
  <si>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</si>
  <si>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</si>
  <si>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</si>
  <si>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</si>
  <si>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</si>
  <si>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</si>
  <si>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</si>
  <si>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</si>
  <si>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</si>
  <si>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</si>
  <si>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</si>
  <si>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</si>
  <si>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</si>
  <si>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</si>
  <si>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</si>
  <si>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</si>
  <si>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</si>
  <si>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</si>
  <si>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</si>
  <si>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</si>
  <si>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</si>
  <si>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</si>
  <si>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</si>
  <si>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</si>
  <si>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</si>
  <si>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</si>
  <si>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</si>
  <si>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</si>
  <si>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</si>
  <si>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</si>
  <si>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</si>
  <si>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</si>
  <si>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</si>
  <si>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</si>
  <si>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</si>
  <si>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</si>
  <si>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</si>
  <si>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</si>
  <si>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</si>
  <si>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</si>
  <si>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</si>
  <si>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</si>
  <si>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</si>
  <si>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</si>
  <si>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</si>
  <si>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</si>
  <si>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</si>
  <si>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</si>
  <si>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</si>
  <si>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</si>
  <si>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</si>
  <si>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</si>
  <si>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</si>
  <si>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</si>
  <si>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</si>
  <si>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</si>
  <si>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</si>
  <si>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</si>
  <si>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</si>
  <si>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</si>
  <si>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</si>
  <si>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</si>
  <si>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</si>
  <si>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</si>
  <si>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</si>
  <si>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</si>
  <si>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</si>
  <si>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</si>
  <si>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</si>
  <si>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</si>
  <si>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</si>
  <si>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</si>
  <si>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</si>
  <si>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</si>
  <si>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</si>
  <si>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</si>
  <si>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</si>
  <si>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</si>
  <si>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</si>
  <si>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</si>
  <si>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</si>
  <si>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</si>
  <si>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</si>
  <si>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</si>
  <si>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</si>
  <si>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</si>
  <si>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</si>
  <si>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</si>
  <si>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</si>
  <si>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</si>
  <si>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</si>
  <si>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</si>
  <si>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</si>
  <si>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</si>
  <si>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</si>
  <si>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</si>
  <si>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</si>
  <si>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</si>
  <si>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</si>
  <si>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</si>
  <si>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</si>
  <si>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</si>
  <si>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</si>
  <si>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</si>
  <si>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</si>
  <si>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</si>
  <si>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</si>
  <si>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</si>
  <si>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</si>
  <si>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</si>
  <si>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</si>
  <si>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</si>
  <si>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</si>
  <si>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</si>
  <si>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</si>
  <si>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</si>
  <si>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</si>
  <si>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</si>
  <si>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</si>
  <si>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</si>
  <si>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</si>
  <si>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</si>
  <si>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</si>
  <si>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</si>
  <si>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</si>
  <si>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</si>
  <si>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</si>
  <si>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</si>
  <si>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</si>
  <si>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</si>
  <si>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</si>
  <si>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</si>
  <si>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</si>
  <si>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</si>
  <si>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</si>
  <si>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</si>
  <si>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</si>
  <si>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</si>
  <si>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</si>
  <si>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</si>
  <si>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</si>
  <si>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</si>
  <si>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</si>
  <si>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</si>
  <si>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</si>
  <si>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</si>
  <si>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</si>
  <si>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</si>
  <si>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</si>
  <si>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</si>
  <si>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</si>
  <si>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</si>
  <si>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</si>
  <si>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</si>
  <si>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</si>
  <si>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</si>
  <si>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</si>
  <si>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</si>
  <si>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</si>
  <si>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</si>
  <si>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</si>
  <si>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</si>
  <si>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</si>
  <si>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</si>
  <si>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</si>
  <si>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</si>
  <si>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</si>
  <si>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</si>
  <si>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</si>
  <si>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</si>
  <si>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</si>
  <si>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</si>
  <si>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</si>
  <si>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</si>
  <si>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</si>
  <si>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</si>
  <si>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</si>
  <si>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</si>
  <si>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</si>
  <si>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</si>
  <si>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</si>
  <si>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</si>
  <si>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</si>
  <si>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</si>
  <si>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</si>
  <si>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</si>
  <si>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</si>
  <si>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</si>
  <si>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</si>
  <si>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</si>
  <si>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</si>
  <si>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</si>
  <si>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</si>
  <si>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</si>
  <si>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</si>
  <si>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</si>
  <si>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</si>
  <si>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</si>
  <si>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</si>
  <si>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</si>
  <si>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</si>
  <si>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</si>
  <si>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</si>
  <si>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</si>
  <si>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</si>
  <si>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</si>
  <si>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</si>
  <si>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</si>
  <si>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</si>
  <si>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</si>
  <si>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</si>
  <si>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</si>
  <si>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</si>
  <si>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</si>
  <si>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</si>
  <si>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</si>
  <si>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</si>
  <si>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</si>
  <si>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</si>
  <si>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</si>
  <si>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</si>
  <si>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</si>
  <si>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</si>
  <si>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</si>
  <si>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</si>
  <si>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</si>
  <si>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</si>
  <si>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</si>
  <si>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</si>
  <si>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</si>
  <si>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</si>
  <si>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</si>
  <si>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</si>
  <si>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</si>
  <si>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</si>
  <si>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</si>
  <si>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</si>
  <si>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</si>
  <si>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</si>
  <si>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</si>
  <si>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</si>
  <si>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</si>
  <si>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</si>
  <si>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</si>
  <si>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</si>
  <si>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</si>
  <si>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</si>
  <si>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</si>
  <si>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</si>
  <si>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</si>
  <si>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</si>
  <si>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</si>
  <si>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</si>
  <si>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</si>
  <si>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</si>
  <si>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</si>
  <si>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</si>
  <si>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</si>
  <si>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</si>
  <si>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</si>
  <si>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</si>
  <si>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</si>
  <si>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</si>
  <si>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</si>
  <si>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</si>
  <si>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</si>
  <si>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</si>
  <si>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</si>
  <si>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</si>
  <si>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</si>
  <si>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</si>
  <si>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</si>
  <si>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</si>
  <si>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</si>
  <si>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</si>
  <si>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</si>
  <si>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</si>
  <si>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</si>
  <si>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</si>
  <si>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</si>
  <si>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</si>
  <si>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</si>
  <si>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</si>
  <si>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</si>
  <si>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</si>
  <si>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</si>
  <si>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</si>
  <si>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</si>
  <si>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</si>
  <si>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</si>
  <si>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</si>
  <si>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</si>
  <si>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</si>
  <si>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</si>
  <si>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</si>
  <si>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</si>
  <si>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</si>
  <si>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</si>
  <si>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</si>
  <si>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</si>
  <si>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</si>
  <si>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</si>
  <si>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</si>
  <si>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</si>
  <si>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</si>
  <si>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</si>
  <si>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</si>
  <si>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</si>
  <si>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</si>
  <si>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</si>
  <si>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</si>
  <si>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</si>
  <si>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</si>
  <si>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</si>
  <si>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</si>
  <si>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</si>
  <si>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</si>
  <si>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</si>
  <si>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</si>
  <si>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</si>
  <si>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</si>
  <si>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</si>
  <si>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</si>
  <si>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</si>
  <si>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</si>
  <si>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</si>
  <si>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</si>
  <si>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</si>
  <si>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</si>
  <si>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</si>
  <si>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</si>
  <si>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</si>
  <si>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</si>
  <si>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</si>
  <si>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</si>
  <si>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</si>
  <si>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</si>
  <si>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</si>
  <si>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</si>
  <si>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</si>
  <si>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</si>
  <si>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</si>
  <si>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</si>
  <si>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</si>
  <si>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</si>
  <si>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</si>
  <si>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</si>
  <si>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</si>
  <si>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</si>
  <si>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</si>
  <si>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</si>
  <si>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</si>
  <si>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</si>
  <si>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</si>
  <si>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</si>
  <si>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</si>
  <si>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</si>
  <si>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</si>
  <si>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</si>
  <si>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</si>
  <si>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</si>
  <si>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</si>
  <si>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</si>
  <si>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</si>
  <si>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</si>
  <si>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</si>
  <si>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</si>
  <si>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</si>
  <si>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</si>
  <si>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</si>
  <si>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</si>
  <si>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</si>
  <si>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</si>
  <si>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</si>
  <si>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</si>
  <si>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</si>
  <si>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</si>
  <si>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</si>
  <si>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</si>
  <si>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</si>
  <si>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</si>
  <si>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</si>
  <si>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</si>
  <si>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</si>
  <si>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</si>
  <si>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</si>
  <si>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</si>
  <si>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</si>
  <si>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</si>
  <si>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</si>
  <si>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</si>
  <si>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</si>
  <si>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</si>
  <si>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</si>
  <si>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</si>
  <si>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</si>
  <si>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</si>
  <si>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</si>
  <si>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</si>
  <si>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</si>
  <si>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</si>
  <si>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</si>
  <si>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</si>
  <si>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</si>
  <si>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</si>
  <si>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</si>
  <si>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</si>
  <si>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</si>
  <si>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</si>
  <si>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</si>
  <si>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</si>
  <si>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</si>
  <si>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</si>
  <si>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</si>
  <si>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</si>
  <si>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</si>
  <si>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</si>
  <si>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</si>
  <si>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</si>
  <si>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</si>
  <si>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</si>
  <si>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</si>
  <si>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</si>
  <si>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</si>
  <si>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</si>
  <si>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</si>
  <si>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</si>
  <si>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</si>
  <si>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</si>
  <si>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</si>
  <si>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</si>
  <si>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</si>
  <si>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</si>
  <si>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</si>
  <si>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</si>
  <si>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</si>
  <si>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</si>
  <si>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</si>
  <si>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</si>
  <si>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</si>
  <si>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</si>
  <si>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</si>
  <si>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</si>
  <si>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</si>
  <si>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</si>
  <si>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</si>
  <si>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</si>
  <si>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</si>
  <si>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</si>
  <si>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</si>
  <si>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</si>
  <si>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</si>
  <si>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</si>
  <si>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</si>
  <si>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</si>
  <si>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</si>
  <si>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</si>
  <si>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</si>
  <si>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</si>
  <si>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</si>
  <si>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</si>
  <si>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</si>
  <si>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</si>
  <si>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</si>
  <si>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</si>
  <si>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</si>
  <si>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</si>
  <si>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</si>
  <si>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</si>
  <si>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</si>
  <si>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</si>
  <si>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</si>
  <si>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</si>
  <si>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</si>
  <si>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</si>
  <si>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</si>
  <si>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</si>
  <si>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</si>
  <si>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</si>
  <si>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</si>
  <si>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</si>
  <si>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</si>
  <si>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</si>
  <si>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</si>
  <si>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</si>
  <si>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</si>
  <si>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</si>
  <si>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</si>
  <si>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</si>
  <si>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</si>
  <si>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</si>
  <si>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</si>
  <si>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</si>
  <si>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</si>
  <si>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</si>
  <si>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</si>
  <si>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</si>
  <si>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</si>
  <si>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</si>
  <si>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</si>
  <si>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</si>
  <si>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</si>
  <si>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</si>
  <si>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</si>
  <si>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</si>
  <si>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</si>
  <si>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</si>
  <si>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</si>
  <si>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</si>
  <si>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</si>
  <si>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</si>
  <si>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</si>
  <si>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</si>
  <si>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</si>
  <si>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</si>
  <si>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</si>
  <si>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</si>
  <si>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</si>
  <si>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</si>
  <si>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</si>
  <si>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</si>
  <si>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</si>
  <si>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</si>
  <si>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</si>
  <si>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</si>
  <si>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</si>
  <si>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</si>
  <si>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</si>
  <si>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</si>
  <si>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</si>
  <si>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</si>
  <si>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</si>
  <si>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</si>
  <si>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</si>
  <si>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</si>
  <si>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</si>
  <si>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</si>
  <si>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</si>
  <si>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</si>
  <si>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</si>
  <si>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</si>
  <si>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</si>
  <si>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</si>
  <si>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</si>
  <si>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</si>
  <si>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</si>
  <si>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</si>
  <si>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</si>
  <si>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</si>
  <si>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</si>
  <si>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</si>
  <si>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</si>
  <si>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</si>
  <si>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</si>
  <si>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</si>
  <si>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</si>
  <si>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</si>
  <si>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</si>
  <si>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</si>
  <si>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</si>
  <si>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</si>
  <si>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</si>
  <si>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</si>
  <si>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</si>
  <si>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</si>
  <si>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</si>
  <si>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</si>
  <si>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</si>
  <si>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</si>
  <si>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</si>
  <si>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</si>
  <si>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</si>
  <si>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</si>
  <si>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</si>
  <si>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</si>
  <si>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</si>
  <si>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</si>
  <si>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</si>
  <si>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</si>
  <si>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</si>
  <si>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</si>
  <si>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</si>
  <si>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</si>
  <si>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</si>
  <si>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</si>
  <si>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</si>
  <si>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</si>
  <si>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</si>
  <si>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</si>
  <si>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</si>
  <si>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</si>
  <si>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</si>
  <si>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</si>
  <si>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</si>
  <si>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</si>
  <si>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</si>
  <si>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</si>
  <si>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</si>
  <si>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</si>
  <si>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</si>
  <si>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</si>
  <si>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</si>
  <si>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</si>
  <si>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</si>
  <si>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</si>
  <si>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</si>
  <si>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</si>
  <si>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</si>
  <si>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</si>
  <si>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</si>
  <si>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</si>
  <si>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</si>
  <si>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</si>
  <si>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</si>
  <si>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</si>
  <si>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</si>
  <si>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</si>
  <si>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</si>
  <si>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</si>
  <si>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</si>
  <si>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</si>
  <si>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</si>
  <si>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</si>
  <si>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</si>
  <si>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</si>
  <si>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</si>
  <si>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</si>
  <si>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</si>
  <si>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</si>
  <si>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</si>
  <si>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</si>
  <si>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</si>
  <si>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</si>
  <si>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</si>
  <si>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</si>
  <si>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</si>
  <si>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</si>
  <si>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</si>
  <si>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</si>
  <si>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</si>
  <si>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</si>
  <si>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</si>
  <si>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</si>
  <si>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</si>
  <si>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</si>
  <si>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</si>
  <si>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</si>
  <si>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</si>
  <si>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</si>
  <si>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</si>
  <si>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</si>
  <si>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</si>
  <si>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</si>
  <si>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</si>
  <si>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</si>
  <si>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</si>
  <si>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</si>
  <si>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</si>
  <si>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</si>
  <si>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</si>
  <si>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</si>
  <si>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</si>
  <si>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</si>
  <si>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</si>
  <si>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</si>
  <si>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</si>
  <si>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</si>
  <si>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</si>
  <si>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</si>
  <si>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</si>
  <si>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</si>
  <si>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</si>
  <si>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</si>
  <si>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</si>
  <si>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</si>
  <si>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</si>
  <si>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</si>
  <si>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</si>
  <si>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</si>
  <si>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</si>
  <si>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</si>
  <si>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</si>
  <si>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</si>
  <si>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</si>
  <si>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</si>
  <si>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</si>
  <si>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</si>
  <si>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</si>
  <si>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</si>
  <si>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</si>
  <si>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</si>
  <si>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</si>
  <si>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</si>
  <si>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</si>
  <si>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</si>
  <si>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</si>
  <si>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</si>
  <si>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</si>
  <si>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</si>
  <si>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</si>
  <si>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</si>
  <si>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</si>
  <si>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</si>
  <si>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</si>
  <si>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</si>
  <si>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</si>
  <si>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</si>
  <si>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</si>
  <si>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</si>
  <si>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</si>
  <si>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</si>
  <si>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</si>
  <si>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</si>
  <si>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</si>
  <si>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</si>
  <si>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</si>
  <si>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</si>
  <si>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</si>
  <si>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</si>
  <si>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</si>
  <si>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</si>
  <si>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</si>
  <si>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</si>
  <si>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</si>
  <si>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</si>
  <si>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</si>
  <si>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</si>
  <si>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</si>
  <si>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</si>
  <si>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</si>
  <si>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</si>
  <si>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</si>
  <si>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</si>
  <si>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</si>
  <si>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</si>
  <si>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</si>
  <si>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</si>
  <si>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</si>
  <si>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</si>
  <si>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</si>
  <si>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</si>
  <si>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</si>
  <si>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</si>
  <si>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</si>
  <si>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</si>
  <si>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</si>
  <si>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</si>
  <si>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</si>
  <si>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</si>
  <si>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</si>
  <si>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</si>
  <si>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</si>
  <si>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</si>
  <si>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</si>
  <si>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</si>
  <si>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</si>
  <si>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</si>
  <si>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</si>
  <si>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</si>
  <si>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</si>
  <si>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</si>
  <si>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</si>
  <si>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</si>
  <si>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</si>
  <si>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</si>
  <si>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</si>
  <si>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</si>
  <si>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</si>
  <si>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</si>
  <si>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</si>
  <si>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</si>
  <si>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</si>
  <si>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</si>
  <si>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</si>
  <si>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</si>
  <si>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</si>
  <si>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</si>
  <si>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</si>
  <si>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</si>
  <si>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</si>
  <si>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</si>
  <si>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</si>
  <si>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</si>
  <si>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</si>
  <si>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</si>
  <si>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</si>
  <si>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</si>
  <si>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</si>
  <si>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</si>
  <si>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</si>
  <si>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</si>
  <si>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</si>
  <si>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</si>
  <si>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</si>
  <si>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</si>
  <si>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</si>
  <si>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</si>
  <si>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</si>
  <si>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</si>
  <si>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</si>
  <si>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</si>
  <si>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</si>
  <si>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</si>
  <si>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</si>
  <si>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</si>
  <si>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</si>
  <si>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</si>
  <si>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</si>
  <si>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</si>
  <si>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</si>
  <si>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</si>
  <si>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</si>
  <si>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</si>
  <si>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</si>
  <si>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</si>
  <si>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</si>
  <si>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</si>
  <si>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</si>
  <si>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</si>
  <si>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</si>
  <si>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</si>
  <si>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</si>
  <si>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</si>
  <si>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</si>
  <si>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</si>
  <si>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</si>
  <si>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</si>
  <si>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</si>
  <si>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</si>
  <si>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</si>
  <si>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</si>
  <si>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</si>
  <si>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</si>
  <si>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</si>
  <si>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</si>
  <si>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</si>
  <si>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</si>
  <si>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</si>
  <si>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</si>
  <si>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</si>
  <si>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</si>
  <si>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</si>
  <si>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</si>
  <si>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</si>
  <si>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</si>
  <si>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</si>
  <si>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</si>
  <si>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</si>
  <si>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</si>
  <si>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</si>
  <si>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</si>
  <si>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</si>
  <si>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</si>
  <si>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</si>
  <si>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</si>
  <si>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</si>
  <si>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</si>
  <si>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</si>
  <si>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</si>
  <si>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</si>
  <si>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</si>
  <si>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</si>
  <si>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</si>
  <si>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</si>
  <si>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</si>
  <si>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</si>
  <si>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</si>
  <si>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</si>
  <si>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</si>
  <si>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</si>
  <si>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</si>
  <si>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</si>
  <si>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</si>
  <si>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</si>
  <si>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</si>
  <si>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</si>
  <si>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</si>
  <si>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</si>
  <si>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</si>
  <si>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</si>
  <si>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</si>
  <si>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</si>
  <si>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</si>
  <si>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</si>
  <si>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</si>
  <si>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</si>
  <si>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</si>
  <si>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</si>
  <si>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</si>
  <si>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</si>
  <si>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</si>
  <si>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</si>
  <si>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</si>
  <si>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</si>
  <si>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</si>
  <si>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</si>
  <si>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</si>
  <si>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</si>
  <si>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</si>
  <si>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</si>
  <si>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</si>
  <si>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</si>
  <si>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</si>
  <si>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</si>
  <si>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</si>
  <si>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</si>
  <si>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</si>
  <si>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</si>
  <si>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</si>
  <si>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</si>
  <si>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</si>
  <si>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</si>
  <si>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</si>
  <si>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</si>
  <si>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</si>
  <si>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</si>
  <si>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</si>
  <si>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</si>
  <si>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</si>
  <si>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</si>
  <si>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</si>
  <si>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</si>
  <si>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</si>
  <si>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</si>
  <si>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</si>
  <si>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</si>
  <si>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</si>
  <si>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</si>
  <si>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</si>
  <si>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</si>
  <si>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</si>
  <si>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</si>
  <si>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</si>
  <si>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</si>
  <si>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</si>
  <si>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</si>
  <si>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</si>
  <si>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</si>
  <si>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</si>
  <si>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</si>
  <si>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</si>
  <si>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</si>
  <si>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</si>
  <si>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</si>
  <si>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</si>
  <si>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</si>
  <si>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</si>
  <si>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</si>
  <si>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</si>
  <si>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</si>
  <si>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</si>
  <si>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</si>
  <si>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</si>
  <si>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</si>
  <si>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</si>
  <si>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</si>
  <si>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</si>
  <si>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</si>
  <si>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</si>
  <si>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</si>
  <si>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</si>
  <si>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</si>
  <si>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</si>
  <si>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</si>
  <si>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</si>
  <si>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</si>
  <si>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</si>
  <si>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</si>
  <si>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</si>
  <si>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</si>
  <si>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</si>
  <si>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</si>
  <si>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</si>
  <si>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</si>
  <si>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</si>
  <si>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</si>
  <si>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</si>
  <si>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</si>
  <si>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</si>
  <si>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</si>
  <si>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</si>
  <si>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</si>
  <si>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</si>
  <si>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</si>
  <si>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</si>
  <si>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</si>
  <si>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</si>
  <si>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</si>
  <si>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</si>
  <si>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</si>
  <si>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</si>
  <si>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</si>
  <si>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</si>
  <si>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</si>
  <si>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</si>
  <si>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</si>
  <si>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</si>
  <si>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</si>
  <si>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</si>
  <si>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</si>
  <si>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</si>
  <si>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</si>
  <si>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</si>
  <si>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</si>
  <si>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</si>
  <si>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</si>
  <si>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</si>
  <si>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</si>
  <si>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</si>
  <si>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</si>
  <si>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</si>
  <si>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</si>
  <si>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</si>
  <si>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</si>
  <si>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</si>
  <si>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</si>
  <si>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</si>
  <si>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</si>
  <si>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</si>
  <si>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</si>
  <si>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</si>
  <si>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</si>
  <si>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</si>
  <si>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</si>
  <si>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</si>
  <si>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</si>
  <si>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</si>
  <si>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</si>
  <si>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</si>
  <si>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</si>
  <si>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</si>
  <si>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</si>
  <si>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</si>
  <si>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</si>
  <si>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</si>
  <si>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</si>
  <si>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</si>
  <si>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</si>
  <si>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</si>
  <si>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</si>
  <si>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</si>
  <si>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</si>
  <si>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</si>
  <si>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</si>
  <si>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</si>
  <si>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</si>
  <si>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</si>
  <si>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</si>
  <si>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</si>
  <si>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</si>
  <si>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</si>
  <si>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</si>
  <si>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</si>
  <si>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</si>
  <si>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</si>
  <si>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</si>
  <si>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</si>
  <si>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</si>
  <si>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</si>
  <si>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</si>
  <si>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</si>
  <si>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</si>
  <si>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</si>
  <si>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</si>
  <si>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</si>
  <si>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</si>
  <si>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</si>
  <si>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</si>
  <si>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</si>
  <si>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</si>
  <si>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</si>
  <si>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</si>
  <si>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</si>
  <si>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</si>
  <si>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</si>
  <si>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</si>
  <si>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</si>
  <si>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</si>
  <si>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</si>
  <si>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</si>
  <si>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</si>
  <si>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</si>
  <si>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</si>
  <si>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</si>
  <si>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</si>
  <si>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</si>
  <si>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</si>
  <si>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</si>
  <si>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</si>
  <si>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</si>
  <si>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</si>
  <si>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</si>
  <si>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</si>
  <si>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</si>
  <si>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</si>
  <si>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</si>
  <si>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</si>
  <si>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</si>
  <si>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</si>
  <si>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</si>
  <si>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</si>
  <si>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</si>
  <si>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</si>
  <si>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</si>
  <si>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</si>
  <si>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</si>
  <si>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</si>
  <si>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</si>
  <si>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</si>
  <si>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</si>
  <si>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</si>
  <si>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</si>
  <si>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</si>
  <si>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</si>
  <si>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</si>
  <si>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</si>
  <si>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</si>
  <si>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</si>
  <si>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</si>
  <si>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</si>
  <si>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</si>
  <si>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</si>
  <si>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</si>
  <si>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</si>
  <si>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</si>
  <si>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</si>
  <si>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</si>
  <si>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</si>
  <si>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</si>
  <si>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</si>
  <si>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</si>
  <si>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</si>
  <si>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</si>
  <si>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</si>
  <si>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</si>
  <si>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</si>
  <si>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</si>
  <si>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</si>
  <si>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</si>
  <si>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</si>
  <si>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</si>
  <si>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</si>
  <si>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</si>
  <si>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</si>
  <si>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</si>
  <si>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</si>
  <si>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</si>
  <si>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</si>
  <si>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</si>
  <si>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</si>
  <si>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</si>
  <si>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</si>
  <si>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</si>
  <si>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</si>
  <si>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</si>
  <si>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</si>
  <si>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</si>
  <si>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</si>
  <si>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</si>
  <si>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</si>
  <si>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</si>
  <si>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</si>
  <si>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</si>
  <si>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</si>
  <si>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</si>
  <si>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</si>
  <si>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</si>
  <si>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</si>
  <si>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</si>
  <si>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</si>
  <si>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</si>
  <si>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</si>
  <si>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</si>
  <si>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</si>
  <si>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</si>
  <si>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</si>
  <si>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</si>
  <si>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</si>
  <si>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</si>
  <si>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</si>
  <si>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</si>
  <si>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</si>
  <si>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</si>
  <si>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</si>
  <si>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</si>
  <si>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</si>
  <si>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</si>
  <si>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</si>
  <si>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</si>
  <si>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</si>
  <si>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</si>
  <si>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</si>
  <si>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</si>
  <si>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</si>
  <si>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</si>
  <si>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</si>
  <si>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</si>
  <si>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</si>
  <si>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</si>
  <si>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</si>
  <si>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</si>
  <si>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</si>
  <si>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</si>
  <si>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</si>
  <si>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</si>
  <si>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</si>
  <si>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</si>
  <si>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</si>
  <si>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</si>
  <si>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</si>
  <si>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</si>
  <si>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</si>
  <si>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</si>
  <si>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</si>
  <si>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</si>
  <si>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</si>
  <si>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</si>
  <si>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</si>
  <si>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</si>
  <si>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</si>
  <si>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</si>
  <si>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</si>
  <si>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</si>
  <si>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</si>
  <si>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</si>
  <si>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</si>
  <si>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</si>
  <si>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</si>
  <si>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</si>
  <si>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</si>
  <si>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</si>
  <si>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</si>
  <si>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</si>
  <si>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</si>
  <si>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</si>
  <si>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</si>
  <si>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</si>
  <si>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</si>
  <si>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</si>
  <si>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</si>
  <si>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</si>
  <si>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</si>
  <si>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</si>
  <si>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</si>
  <si>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</si>
  <si>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</si>
  <si>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</si>
  <si>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</si>
  <si>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</si>
  <si>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</si>
  <si>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</si>
  <si>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</si>
  <si>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</si>
  <si>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</si>
  <si>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</si>
  <si>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</si>
  <si>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</si>
  <si>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</si>
  <si>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</si>
  <si>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</si>
  <si>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</si>
  <si>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</si>
  <si>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</si>
  <si>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</si>
  <si>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</si>
  <si>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</si>
  <si>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</si>
  <si>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</si>
  <si>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</si>
  <si>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</si>
  <si>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</si>
  <si>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</si>
  <si>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</si>
  <si>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</si>
  <si>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</si>
  <si>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</si>
  <si>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</si>
  <si>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</si>
  <si>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</si>
  <si>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</si>
  <si>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</si>
  <si>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</si>
  <si>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</si>
  <si>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</si>
  <si>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</si>
  <si>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</si>
  <si>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</si>
  <si>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</si>
  <si>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</si>
  <si>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</si>
  <si>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</si>
  <si>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</si>
  <si>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</si>
  <si>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</si>
  <si>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</si>
  <si>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</si>
  <si>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</si>
  <si>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</si>
  <si>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</si>
  <si>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</si>
  <si>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</si>
  <si>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</si>
  <si>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</si>
  <si>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</si>
  <si>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</si>
  <si>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</si>
  <si>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</si>
  <si>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</si>
  <si>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</si>
  <si>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</si>
  <si>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</si>
  <si>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</si>
  <si>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</si>
  <si>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</si>
  <si>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</si>
  <si>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</si>
  <si>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</si>
  <si>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</si>
  <si>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</si>
  <si>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</si>
  <si>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</si>
  <si>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</si>
  <si>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</si>
  <si>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</si>
  <si>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</si>
  <si>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</si>
  <si>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</si>
  <si>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</si>
  <si>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</si>
  <si>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</si>
  <si>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</si>
  <si>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</si>
  <si>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</si>
  <si>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</si>
  <si>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</si>
  <si>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</si>
  <si>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</si>
  <si>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</si>
  <si>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</si>
  <si>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</si>
  <si>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</si>
  <si>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</si>
  <si>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</si>
  <si>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</si>
  <si>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</si>
  <si>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</si>
  <si>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</si>
  <si>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</si>
  <si>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</si>
  <si>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</si>
  <si>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</si>
  <si>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</si>
  <si>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</si>
  <si>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</si>
  <si>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</si>
  <si>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</si>
  <si>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</si>
  <si>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</si>
  <si>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</si>
  <si>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</si>
  <si>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</si>
  <si>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</si>
  <si>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</si>
  <si>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</si>
  <si>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</si>
  <si>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</si>
  <si>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</si>
  <si>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</si>
  <si>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</si>
  <si>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</si>
  <si>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</si>
  <si>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</si>
  <si>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</si>
  <si>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</si>
  <si>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</si>
  <si>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</si>
  <si>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</si>
  <si>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</si>
  <si>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</si>
  <si>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</si>
  <si>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</si>
  <si>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</si>
  <si>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</si>
  <si>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</si>
  <si>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</si>
  <si>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</si>
  <si>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</si>
  <si>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</si>
  <si>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</si>
  <si>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</si>
  <si>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</si>
  <si>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</si>
  <si>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</si>
  <si>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</si>
  <si>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</si>
  <si>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</si>
  <si>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</si>
  <si>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</si>
  <si>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</si>
  <si>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</si>
  <si>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</si>
  <si>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</si>
  <si>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</si>
  <si>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</si>
  <si>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</si>
  <si>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</si>
  <si>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</si>
  <si>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</si>
  <si>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</si>
  <si>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</si>
  <si>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</si>
  <si>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</si>
  <si>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</si>
  <si>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</si>
  <si>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</si>
  <si>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</si>
  <si>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</si>
  <si>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</si>
  <si>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</si>
  <si>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</si>
  <si>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</si>
  <si>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</si>
  <si>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</si>
  <si>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</si>
  <si>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</si>
  <si>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</si>
  <si>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</si>
  <si>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</si>
  <si>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</si>
  <si>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</si>
  <si>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</si>
  <si>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</si>
  <si>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</si>
  <si>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</si>
  <si>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</si>
  <si>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</si>
  <si>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</si>
  <si>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</si>
  <si>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</si>
  <si>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</si>
  <si>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</si>
  <si>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</si>
  <si>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</si>
  <si>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</si>
  <si>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</si>
  <si>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</si>
  <si>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</si>
  <si>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</si>
  <si>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</si>
  <si>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</si>
  <si>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</si>
  <si>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</si>
  <si>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</si>
  <si>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</si>
  <si>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</si>
  <si>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</si>
  <si>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</si>
  <si>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</si>
  <si>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</si>
  <si>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</si>
  <si>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</si>
  <si>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</si>
  <si>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</si>
  <si>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</si>
  <si>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</si>
  <si>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</si>
  <si>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</si>
  <si>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</si>
  <si>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</si>
  <si>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</si>
  <si>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</si>
  <si>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</si>
  <si>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</si>
  <si>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</si>
  <si>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</si>
  <si>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</si>
  <si>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</si>
  <si>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</si>
  <si>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</si>
  <si>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</si>
  <si>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</si>
  <si>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</si>
  <si>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</si>
  <si>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</si>
  <si>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</si>
  <si>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</si>
  <si>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</si>
  <si>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</si>
  <si>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</si>
  <si>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</si>
  <si>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</si>
  <si>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</si>
  <si>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</si>
  <si>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</si>
  <si>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</si>
  <si>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</si>
  <si>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</si>
  <si>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</si>
  <si>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</si>
  <si>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</si>
  <si>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</si>
  <si>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</si>
  <si>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</si>
  <si>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</si>
  <si>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</si>
  <si>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</si>
  <si>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</si>
  <si>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</si>
  <si>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</si>
  <si>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</si>
  <si>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</si>
  <si>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</si>
  <si>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</si>
  <si>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</si>
  <si>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</si>
  <si>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</si>
  <si>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</si>
  <si>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</si>
  <si>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</si>
  <si>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</si>
  <si>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</si>
  <si>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</si>
  <si>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</si>
  <si>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</si>
  <si>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</si>
  <si>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</si>
  <si>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</si>
  <si>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</si>
  <si>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</si>
  <si>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</si>
  <si>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</si>
  <si>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</si>
  <si>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</si>
  <si>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</si>
  <si>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</si>
  <si>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</si>
  <si>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</si>
  <si>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</si>
  <si>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</si>
  <si>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</si>
  <si>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</si>
  <si>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</si>
  <si>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</si>
  <si>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</si>
  <si>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</si>
  <si>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</si>
  <si>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</si>
  <si>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</si>
  <si>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</si>
  <si>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</si>
  <si>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</si>
  <si>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</si>
  <si>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</si>
  <si>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</si>
  <si>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</si>
  <si>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</si>
  <si>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</si>
  <si>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</si>
  <si>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</si>
  <si>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</si>
  <si>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</si>
  <si>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</si>
  <si>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</si>
  <si>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</si>
  <si>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</si>
  <si>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</si>
  <si>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</si>
  <si>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</si>
  <si>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</si>
  <si>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</si>
  <si>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</si>
  <si>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</si>
  <si>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</si>
  <si>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</si>
  <si>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</si>
  <si>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</si>
  <si>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</si>
  <si>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</si>
  <si>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</si>
  <si>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</si>
  <si>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</si>
  <si>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</si>
  <si>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</si>
  <si>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</si>
  <si>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</si>
  <si>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</si>
  <si>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</si>
  <si>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</si>
  <si>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</si>
  <si>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</si>
  <si>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</si>
  <si>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</si>
  <si>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</si>
  <si>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</si>
  <si>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</si>
  <si>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</si>
  <si>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</si>
  <si>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</si>
  <si>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</si>
  <si>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</si>
  <si>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</si>
  <si>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</si>
  <si>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</si>
  <si>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</si>
  <si>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</si>
  <si>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</si>
  <si>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</si>
  <si>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</si>
  <si>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</si>
  <si>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</si>
  <si>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</si>
  <si>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</si>
  <si>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</si>
  <si>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</si>
  <si>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</si>
  <si>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</si>
  <si>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</si>
  <si>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</si>
  <si>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</si>
  <si>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</si>
  <si>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</si>
  <si>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</si>
  <si>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</si>
  <si>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</si>
  <si>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</si>
  <si>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</si>
  <si>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</si>
  <si>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</si>
  <si>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</si>
  <si>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</si>
  <si>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</si>
  <si>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</si>
  <si>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</si>
  <si>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</si>
  <si>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</si>
  <si>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</si>
  <si>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</si>
  <si>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</si>
  <si>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</si>
  <si>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</si>
  <si>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</si>
  <si>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</si>
  <si>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</si>
  <si>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</si>
  <si>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</si>
  <si>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</si>
  <si>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</si>
  <si>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</si>
  <si>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</si>
  <si>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</si>
  <si>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</si>
  <si>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</si>
  <si>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</si>
  <si>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</si>
  <si>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</si>
  <si>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</si>
  <si>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</si>
  <si>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</si>
  <si>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</si>
  <si>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</si>
  <si>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</si>
  <si>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</si>
  <si>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</si>
  <si>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</si>
  <si>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</si>
  <si>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</si>
  <si>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</si>
  <si>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</si>
  <si>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</si>
  <si>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</si>
  <si>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</si>
  <si>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</si>
  <si>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</si>
  <si>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</si>
  <si>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</si>
  <si>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</si>
  <si>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</si>
  <si>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</si>
  <si>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</si>
  <si>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</si>
  <si>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</si>
  <si>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</si>
  <si>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</si>
  <si>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</si>
  <si>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</si>
  <si>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</si>
  <si>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</si>
  <si>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</si>
  <si>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</si>
  <si>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</si>
  <si>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</si>
  <si>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</si>
  <si>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</si>
  <si>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</si>
  <si>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</si>
  <si>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</si>
  <si>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</si>
  <si>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</si>
  <si>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</si>
  <si>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</si>
  <si>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</si>
  <si>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</si>
  <si>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</si>
  <si>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</si>
  <si>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</si>
  <si>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</si>
  <si>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</si>
  <si>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</si>
  <si>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</si>
  <si>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</si>
  <si>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</si>
  <si>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</si>
  <si>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</si>
  <si>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</si>
  <si>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</si>
  <si>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</si>
  <si>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</si>
  <si>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</si>
  <si>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</si>
  <si>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</si>
  <si>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</si>
  <si>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</si>
  <si>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</si>
  <si>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</si>
  <si>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</si>
  <si>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</si>
  <si>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</si>
  <si>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</si>
  <si>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</si>
  <si>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</si>
  <si>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</si>
  <si>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</si>
  <si>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</si>
  <si>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</si>
  <si>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</si>
  <si>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</si>
  <si>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</si>
  <si>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</si>
  <si>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</si>
  <si>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</si>
  <si>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</si>
  <si>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</si>
  <si>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</si>
  <si>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</si>
  <si>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</si>
  <si>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</si>
  <si>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</si>
  <si>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</si>
  <si>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</si>
  <si>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</si>
  <si>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</si>
  <si>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</si>
  <si>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</si>
  <si>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</si>
  <si>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</si>
  <si>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</si>
  <si>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</si>
  <si>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</si>
  <si>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</si>
  <si>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</si>
  <si>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</si>
  <si>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</si>
  <si>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</si>
  <si>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</si>
  <si>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</si>
  <si>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</si>
  <si>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</si>
  <si>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</si>
  <si>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</si>
  <si>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</si>
  <si>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</si>
  <si>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</si>
  <si>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</si>
  <si>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</si>
  <si>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</si>
  <si>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</si>
  <si>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</si>
  <si>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</si>
  <si>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</si>
  <si>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</si>
  <si>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</si>
  <si>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</si>
  <si>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</si>
  <si>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</si>
  <si>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</si>
  <si>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</si>
  <si>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</si>
  <si>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</si>
  <si>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</si>
  <si>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</si>
  <si>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</si>
  <si>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</si>
  <si>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</si>
  <si>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</si>
  <si>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</si>
  <si>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</si>
  <si>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</si>
  <si>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</si>
  <si>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</si>
  <si>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</si>
  <si>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</si>
  <si>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</si>
  <si>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</si>
  <si>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</si>
  <si>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</si>
  <si>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</si>
  <si>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</si>
  <si>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</si>
  <si>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</si>
  <si>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</si>
  <si>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</si>
  <si>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</si>
  <si>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</si>
  <si>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</si>
  <si>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</si>
  <si>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</si>
  <si>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</si>
  <si>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</si>
  <si>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</si>
  <si>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</si>
  <si>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</si>
  <si>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</si>
  <si>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</si>
  <si>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</si>
  <si>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</si>
  <si>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</si>
  <si>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</si>
  <si>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</si>
  <si>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</si>
  <si>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</si>
  <si>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</si>
  <si>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</si>
  <si>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</si>
  <si>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</si>
  <si>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</si>
  <si>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</si>
  <si>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</si>
  <si>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</si>
  <si>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</si>
  <si>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</si>
  <si>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</si>
  <si>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</si>
  <si>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</si>
  <si>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</si>
  <si>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</si>
  <si>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</si>
  <si>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</si>
  <si>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</si>
  <si>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</si>
  <si>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</si>
  <si>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</si>
  <si>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</si>
  <si>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</si>
  <si>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</si>
  <si>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</si>
  <si>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</si>
  <si>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</si>
  <si>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</si>
  <si>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</si>
  <si>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</si>
  <si>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</si>
  <si>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</si>
  <si>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</si>
  <si>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</si>
  <si>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</si>
  <si>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</si>
  <si>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</si>
  <si>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</si>
  <si>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</si>
  <si>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</si>
  <si>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</si>
  <si>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</si>
  <si>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</si>
  <si>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</si>
  <si>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</si>
  <si>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</si>
  <si>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</si>
  <si>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</si>
  <si>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</si>
  <si>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</si>
  <si>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</si>
  <si>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</si>
  <si>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</si>
  <si>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</si>
  <si>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</si>
  <si>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</si>
  <si>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</si>
  <si>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</si>
  <si>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</si>
  <si>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</si>
  <si>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</si>
  <si>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</si>
  <si>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</si>
  <si>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</si>
  <si>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</si>
  <si>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</si>
  <si>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</si>
  <si>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</si>
  <si>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</si>
  <si>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</si>
  <si>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</si>
  <si>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</si>
  <si>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</si>
  <si>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</si>
  <si>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</si>
  <si>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</si>
  <si>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</si>
  <si>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</si>
  <si>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</si>
  <si>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</si>
  <si>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</si>
  <si>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</si>
  <si>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</si>
  <si>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</si>
  <si>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</si>
  <si>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</si>
  <si>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</si>
  <si>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</si>
  <si>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</si>
  <si>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</si>
  <si>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</si>
  <si>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</si>
  <si>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</si>
  <si>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</si>
  <si>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</si>
  <si>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</si>
  <si>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</si>
  <si>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</si>
  <si>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</si>
  <si>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</si>
  <si>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</si>
  <si>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</si>
  <si>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</si>
  <si>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</si>
  <si>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</si>
  <si>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</si>
  <si>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</si>
  <si>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</si>
  <si>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</si>
  <si>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</si>
  <si>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</si>
  <si>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</si>
  <si>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</si>
  <si>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</si>
  <si>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</si>
  <si>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</si>
  <si>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</si>
  <si>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</si>
  <si>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</si>
  <si>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</si>
  <si>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</si>
  <si>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</si>
  <si>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</si>
  <si>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</si>
  <si>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</si>
  <si>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</si>
  <si>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</si>
  <si>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</si>
  <si>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</si>
  <si>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</si>
  <si>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</si>
  <si>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</si>
  <si>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</si>
  <si>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</si>
  <si>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</si>
  <si>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</si>
  <si>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</si>
  <si>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</si>
  <si>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</si>
  <si>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</si>
  <si>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</si>
  <si>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</si>
  <si>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</si>
  <si>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</si>
  <si>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</si>
  <si>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</si>
  <si>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</si>
  <si>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</si>
  <si>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</si>
  <si>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</si>
  <si>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</si>
  <si>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</si>
  <si>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</si>
  <si>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</si>
  <si>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</si>
  <si>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</si>
  <si>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</si>
  <si>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</si>
  <si>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</si>
  <si>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</si>
  <si>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</si>
  <si>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</si>
  <si>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</si>
  <si>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</si>
  <si>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</si>
  <si>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</si>
  <si>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</si>
  <si>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</si>
  <si>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</si>
  <si>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</si>
  <si>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</si>
  <si>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</si>
  <si>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</si>
  <si>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</si>
  <si>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</si>
  <si>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</si>
  <si>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</si>
  <si>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</si>
  <si>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</si>
  <si>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</si>
  <si>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</si>
  <si>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</si>
  <si>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</si>
  <si>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</si>
  <si>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</si>
  <si>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</si>
  <si>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</si>
  <si>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</si>
  <si>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</si>
  <si>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</si>
  <si>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</si>
  <si>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</si>
  <si>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</si>
  <si>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</si>
  <si>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</si>
  <si>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</si>
  <si>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</si>
  <si>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</si>
  <si>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</si>
  <si>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</si>
  <si>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</si>
  <si>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</si>
  <si>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</si>
  <si>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</si>
  <si>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</si>
  <si>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</si>
  <si>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</si>
  <si>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</si>
  <si>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</si>
  <si>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</si>
  <si>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</si>
  <si>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</si>
  <si>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</si>
  <si>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</si>
  <si>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</si>
  <si>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</si>
  <si>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</si>
  <si>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</si>
  <si>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</si>
  <si>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</si>
  <si>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</si>
  <si>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</si>
  <si>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</si>
  <si>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</si>
  <si>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</si>
  <si>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</si>
  <si>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</si>
  <si>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</si>
  <si>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</si>
  <si>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</si>
  <si>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</si>
  <si>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</si>
  <si>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</si>
  <si>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</si>
  <si>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</si>
  <si>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</si>
  <si>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</si>
  <si>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</si>
  <si>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</si>
  <si>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</si>
  <si>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</si>
  <si>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</si>
  <si>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</si>
  <si>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</si>
  <si>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</si>
  <si>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</si>
  <si>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</si>
  <si>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</si>
  <si>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</si>
  <si>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</si>
  <si>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</si>
  <si>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</si>
  <si>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</si>
  <si>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</si>
  <si>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</si>
  <si>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</si>
  <si>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</si>
  <si>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</si>
  <si>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</si>
  <si>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</si>
  <si>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</si>
  <si>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</si>
  <si>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</si>
  <si>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</si>
  <si>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</si>
  <si>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</si>
  <si>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</si>
  <si>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</si>
  <si>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</si>
  <si>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</si>
  <si>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</si>
  <si>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</si>
  <si>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</si>
  <si>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</si>
  <si>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</si>
  <si>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</si>
  <si>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</si>
  <si>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</si>
  <si>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</si>
  <si>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</si>
  <si>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</si>
  <si>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</si>
  <si>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</si>
  <si>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</si>
  <si>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</si>
  <si>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</si>
  <si>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</si>
  <si>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</si>
  <si>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</si>
  <si>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</si>
  <si>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</si>
  <si>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</si>
  <si>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</si>
  <si>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</si>
  <si>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</si>
  <si>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</si>
  <si>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</si>
  <si>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</si>
  <si>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</si>
  <si>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</si>
  <si>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</si>
  <si>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</si>
  <si>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</si>
  <si>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</si>
  <si>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</si>
  <si>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</si>
  <si>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</si>
  <si>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</si>
  <si>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</si>
  <si>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</si>
  <si>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</si>
  <si>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</si>
  <si>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</si>
  <si>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</si>
  <si>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</si>
  <si>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</si>
  <si>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</si>
  <si>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</si>
  <si>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</si>
  <si>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</si>
  <si>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</si>
  <si>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</si>
  <si>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</si>
  <si>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</si>
  <si>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</si>
  <si>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</si>
  <si>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</si>
  <si>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</si>
  <si>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</si>
  <si>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</si>
  <si>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</si>
  <si>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</si>
  <si>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</si>
  <si>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</si>
  <si>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</si>
  <si>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</si>
  <si>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</si>
  <si>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</si>
  <si>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</si>
  <si>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</si>
  <si>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</si>
  <si>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</si>
  <si>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</si>
  <si>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</si>
  <si>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</si>
  <si>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</si>
  <si>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</si>
  <si>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</si>
  <si>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</si>
  <si>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</si>
  <si>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</si>
  <si>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</si>
  <si>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</si>
  <si>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</si>
  <si>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</si>
  <si>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</si>
  <si>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</si>
  <si>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</si>
  <si>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</si>
  <si>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</si>
  <si>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</si>
  <si>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</si>
  <si>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</si>
  <si>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</si>
  <si>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</si>
  <si>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</si>
  <si>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</si>
  <si>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</si>
  <si>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</si>
  <si>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</si>
  <si>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</si>
  <si>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</si>
  <si>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</si>
  <si>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</si>
  <si>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</si>
  <si>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</si>
  <si>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</si>
  <si>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</si>
  <si>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</si>
  <si>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</si>
  <si>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</si>
  <si>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</si>
  <si>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</si>
  <si>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</si>
  <si>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</si>
  <si>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</si>
  <si>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</si>
  <si>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</si>
  <si>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</si>
  <si>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</si>
  <si>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</si>
  <si>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</si>
  <si>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</si>
  <si>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</si>
  <si>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</si>
  <si>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</si>
  <si>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</si>
  <si>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</si>
  <si>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</si>
  <si>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</si>
  <si>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</si>
  <si>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</si>
  <si>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</si>
  <si>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</si>
  <si>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</si>
  <si>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</si>
  <si>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</si>
  <si>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</si>
  <si>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</si>
  <si>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</si>
  <si>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</si>
  <si>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</si>
  <si>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</si>
  <si>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</si>
  <si>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</si>
  <si>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</si>
  <si>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</si>
  <si>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</si>
  <si>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</si>
  <si>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</si>
  <si>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</si>
  <si>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</si>
  <si>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</si>
  <si>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</si>
  <si>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</si>
  <si>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</si>
  <si>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</si>
  <si>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</si>
  <si>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</si>
  <si>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</si>
  <si>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</si>
  <si>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</si>
  <si>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</si>
  <si>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</si>
  <si>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</si>
  <si>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</si>
  <si>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</si>
  <si>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</si>
  <si>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</si>
  <si>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</si>
  <si>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</si>
  <si>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</si>
  <si>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</si>
  <si>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</si>
  <si>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</si>
  <si>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</si>
  <si>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</si>
  <si>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</si>
  <si>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</si>
  <si>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</si>
  <si>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</si>
  <si>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</si>
  <si>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</si>
  <si>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</si>
  <si>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</si>
  <si>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</si>
  <si>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</si>
  <si>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</si>
  <si>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</si>
  <si>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</si>
  <si>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</si>
  <si>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</si>
  <si>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</si>
  <si>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</si>
  <si>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</si>
  <si>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</si>
  <si>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</si>
  <si>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</si>
  <si>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</si>
  <si>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</si>
  <si>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</si>
  <si>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</si>
  <si>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</si>
  <si>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</si>
  <si>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</si>
  <si>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</si>
  <si>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</si>
  <si>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</si>
  <si>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</si>
  <si>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</si>
  <si>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</si>
  <si>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</si>
  <si>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</si>
  <si>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</si>
  <si>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</si>
  <si>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</si>
  <si>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</si>
  <si>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</si>
  <si>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</si>
  <si>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</si>
  <si>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</si>
  <si>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</si>
  <si>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</si>
  <si>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</si>
  <si>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</si>
  <si>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</si>
  <si>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</si>
  <si>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</si>
  <si>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</si>
  <si>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</si>
  <si>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</si>
  <si>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</si>
  <si>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</si>
  <si>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</si>
  <si>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</si>
  <si>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</si>
  <si>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</si>
  <si>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</si>
  <si>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</si>
  <si>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</si>
  <si>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</si>
  <si>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</si>
  <si>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</si>
  <si>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</si>
  <si>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</si>
  <si>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</si>
  <si>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</si>
  <si>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</si>
  <si>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</si>
  <si>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</si>
  <si>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</si>
  <si>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</si>
  <si>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</si>
  <si>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</si>
  <si>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</si>
  <si>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</si>
  <si>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</si>
  <si>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</si>
  <si>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</si>
  <si>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</si>
  <si>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</si>
  <si>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</si>
  <si>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</si>
  <si>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</si>
  <si>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</si>
  <si>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</si>
  <si>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</si>
  <si>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</si>
  <si>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</si>
  <si>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</si>
  <si>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</si>
  <si>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</si>
  <si>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30min</t>
  </si>
  <si>
    <t>PCM-20251123-00001701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</si>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</sst>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7" totalsRowShown="0" headerRowDxfId="47" dataDxfId="46" headerRowBorderDxfId="44" tableBorderDxfId="45" totalsRowBorderDxfId="43">
  <autoFilter ref="A1:L4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321.81152025463234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1.6647569449560251E-2</v>
      </c>
      <c r="H3" s="137">
        <v>45984.728125000001</v>
      </c>
      <c r="I3" s="135" t="str">
        <f>IFERROR(VLOOKUP(D3,DB!A:F,6,0),"")</f>
        <v>SCECO+STB</v>
      </c>
      <c r="J3" s="135" t="str">
        <f>IFERROR(VLOOKUP(D3,DB!A:G,7,0),"")</f>
        <v>Dead</v>
      </c>
      <c r="K3" s="139" t="s">
        <v>39025</v>
      </c>
      <c r="L3" s="140" t="str">
        <f>IFERROR(VLOOKUP(D3,DB!A:I,9,0),"")</f>
        <v>Latis</v>
      </c>
    </row>
    <row r="4" spans="1:15" ht="15" customHeight="1">
      <c r="A4" s="134" t="s">
        <v>39026</v>
      </c>
      <c r="B4" s="135" t="str">
        <f>IFERROR(VLOOKUP(D4,DB!A:K,11,0),"")</f>
        <v>R1</v>
      </c>
      <c r="C4" s="135">
        <v>1</v>
      </c>
      <c r="D4" s="127" t="s">
        <v>10523</v>
      </c>
      <c r="E4" s="136" t="s">
        <v>39021</v>
      </c>
      <c r="F4" s="137">
        <v>45984.741793981484</v>
      </c>
      <c r="G4" s="138">
        <f ca="1">IFERROR(NOW()-F4,"-")</f>
        <v>1.8152199074393138E-2</v>
      </c>
      <c r="H4" s="137">
        <v>45984.736319444448</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45984.759946180558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45984.759946180558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45984.759946180558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45984.759946180558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45984.759946180558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45984.759946180558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45984.759946180558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45984.759946180558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45984.759946180558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45984.759946180558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45984.759946180558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45984.759946180558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45984.759946180558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45984.759946180558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45984.759946180558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45984.759946180558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45984.759946180558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45984.759946180558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45984.759946180558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45984.759946180558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45984.759946180558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45984.759946180558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45984.759946180558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45984.759946180558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45984.759946180558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45984.759946180558</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45984.759946180558</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6F90D6D9-5176-4B7D-8E2F-76EB4B5F22B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D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159.76010821759701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0.37252719907701248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45984.759946180558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45984.759946180558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45984.759946180558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45984.759946180558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45984.759946180558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45984.759946180558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45984.759946180558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45984.759946180558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45984.759946180558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45984.759946180558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45984.759946180558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45984.759946180558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45984.759946180558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45984.759946180558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45984.759946180558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45984.759946180558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45984.759946180558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45984.759946180558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45984.759946180558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45984.759946180558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45984.759946180558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45984.759946180558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45984.759946180558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45984.759946180558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45984.759946180558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45984.759946180558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45984.759946180558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45984.759946180558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45984.759946180558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45984.759946180558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45984.759946180558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45984.759946180558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45984.759946180558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45984.759946180558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45984.759946180558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45984.759946180558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45984.759946180558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45984.759946180558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45984.759946180558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45984.759946180558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45984.759946180558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45984.759946180558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45984.759946180558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45984.759946180558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45984.759946180558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45984.759946180558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45984.759946180558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45984.759946180558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45984.759946180558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45984.759946180558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45984.759946180558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45984.759946180558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45984.759946180558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45984.759946180558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45984.759946180558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45984.759946180558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45984.759946180558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45984.759946180558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45984.759946180558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45984.759946180558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45984.759946180558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45984.759946180558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45984.759946180558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45984.759946180558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45984.759946180558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45984.759946180558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45984.759946180558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45984.759946180558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45984.759946180558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45984.759946180558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45984.759946180558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45984.759946180558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45984.759946180558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45984.759946180558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45984.759946180558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45984.759946180558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45984.759946180558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45984.759946180558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45984.759946180558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45984.759946180558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45984.759946180558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45984.759946180558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45984.759946180558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45984.759946180558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45984.759946180558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45984.759946180558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45984.759946180558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45984.759946180558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45984.759946180558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45984.759946180558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45984.759946180558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45984.759946180558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45984.759946180558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45984.759946180558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45984.759946180558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45984.759946180558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45984.759946180558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45984.759946180558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45984.759946180558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45984.759946180558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45984.759946180558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45984.759946180558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45984.759946180558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45984.759946180558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45984.759946180558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45984.759946180558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45984.759946180558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45984.759946180558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45984.759946180558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45984.759946180558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45984.759946180558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45984.759946180558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45984.759946180558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45984.759946180558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45984.759946180558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45984.759946180558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45984.759946180558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45984.759946180558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45984.759946180558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45984.759946180558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45984.759946180558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45984.759946180558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45984.759946180558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45984.759946180558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45984.759946180558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45984.759946180558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45984.759946180558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45984.759946180558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45984.759946180558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45984.759946180558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45984.759946180558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45984.759946180558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45984.759946180558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45984.759946180558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45984.759946180558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45984.759946180558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45984.759946180558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45984.759946180558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45984.759946180558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45984.759946180558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45984.759946180558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45984.759946180558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45984.759946180558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45984.759946180558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45984.759946180558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45984.759946180558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45984.759946180558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45984.759946180558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45984.759946180558</v>
      </c>
      <c r="H4" s="22"/>
      <c r="I4" s="19" t="str">
        <f>IFERROR(VLOOKUP(D4,DB!A:F,6,0),"")</f>
        <v/>
      </c>
      <c r="J4" s="18" t="str">
        <f>IFERROR(VLOOKUP(D4,DB!A:G,7,0),"")</f>
        <v/>
      </c>
      <c r="K4" s="45"/>
      <c r="L4" s="23" t="str">
        <f>IFERROR(VLOOKUP(D4,DB!A:I,9,0),"")</f>
        <v/>
      </c>
    </row>
    <row r="5" spans="1:13" ht="15" customHeight="1">
      <c r="A5" s="19"/>
      <c r="B5" s="61" t="str">
        <f>IFERROR(VLOOKUP(D5,DB!A:K,11,0),"")</f>
        <v>R3</v>
      </c>
      <c r="C5" s="18"/>
      <c r="D5" s="143" t="s">
        <v>20082</v>
      </c>
      <c r="E5" s="18"/>
      <c r="F5" s="20"/>
      <c r="G5" s="21">
        <f t="shared" ca="1" si="0"/>
        <v>45984.759946180558</v>
      </c>
      <c r="H5" s="22"/>
      <c r="I5" s="19" t="str">
        <f>IFERROR(VLOOKUP(D5,DB!A:F,6,0),"")</f>
        <v>SCECO</v>
      </c>
      <c r="J5" s="18" t="str">
        <f>IFERROR(VLOOKUP(D5,DB!A:G,7,0),"")</f>
        <v>Dead</v>
      </c>
      <c r="K5" s="45"/>
      <c r="L5" s="23" t="str">
        <f>IFERROR(VLOOKUP(D5,DB!A:I,9,0),"")</f>
        <v>Latis</v>
      </c>
    </row>
    <row r="6" spans="1:13" ht="15" customHeight="1">
      <c r="A6" s="19"/>
      <c r="B6" s="61" t="str">
        <f>IFERROR(VLOOKUP(D6,DB!A:K,11,0),"")</f>
        <v/>
      </c>
      <c r="C6" s="18"/>
      <c r="D6" s="18" t="str">
        <f>IFERROR(VLOOKUP(#REF!,DB!#REF!,7,0),"")</f>
        <v/>
      </c>
      <c r="E6" s="18"/>
      <c r="F6" s="20"/>
      <c r="G6" s="21">
        <f t="shared" ca="1" si="0"/>
        <v>45984.759946180558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45984.759946180558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45984.759946180558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45984.759946180558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45984.759946180558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45984.759946180558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45984.759946180558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45984.759946180558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45984.759946180558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45984.759946180558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45984.759946180558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45984.759946180558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45984.759946180558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45984.759946180558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45984.759946180558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45984.759946180558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45984.759946180558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45984.759946180558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45984.759946180558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45984.759946180558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45984.759946180558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45984.759946180558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45984.759946180558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45984.759946180558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45984.759946180558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45984.759946180558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45984.759946180558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45984.759946180558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45984.759946180558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45984.759946180558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45984.759946180558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45984.759946180558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45984.759946180558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45984.759946180558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45984.759946180558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45984.759946180558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45984.759946180558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45984.759946180558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45984.759946180558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45984.759946180558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45984.759946180558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45984.759946180558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45984.759946180558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45984.759946180558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45984.759946180558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45984.759946180558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45984.759946180558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45984.759946180558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45984.759946180558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45984.759946180558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45984.759946180558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45984.759946180558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45984.759946180558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45984.759946180558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45984.759946180558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45984.759946180558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45984.759946180558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45984.759946180558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45984.759946180558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45984.759946180558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45984.759946180558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45984.759946180558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45984.759946180558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45984.759946180558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45984.759946180558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45984.759946180558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45984.759946180558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45984.759946180558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45984.759946180558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45984.759946180558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45984.759946180558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45984.759946180558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45984.759946180558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45984.759946180558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45984.759946180558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45984.759946180558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45984.759946180558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45984.759946180558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45984.759946180558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45984.759946180558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45984.759946180558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45984.759946180558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45984.759946180558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45984.759946180558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45984.759946180558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45984.759946180558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45984.759946180558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45984.759946180558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45984.759946180558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45984.759946180558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45984.759946180558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45984.759946180558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45984.759946180558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45984.759946180558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45984.759946180558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45984.759946180558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45984.759946180558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45984.759946180558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45984.759946180558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45984.759946180558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45984.759946180558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45984.759946180558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45984.759946180558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45984.759946180558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45984.759946180558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45984.759946180558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45984.759946180558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45984.759946180558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45984.759946180558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45984.759946180558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45984.759946180558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45984.759946180558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45984.759946180558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45984.759946180558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45984.759946180558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45984.759946180558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45984.759946180558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45984.759946180558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45984.759946180558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45984.759946180558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45984.759946180558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45984.759946180558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45984.759946180558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45984.759946180558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45984.759946180558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45984.759946180558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45984.759946180558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45984.759946180558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45984.759946180558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45984.759946180558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45984.759946180558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45984.759946180558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45984.759946180558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45984.759946180558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45984.759946180558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45984.759946180558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45984.759946180558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45984.759946180558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45984.759946180558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45984.759946180558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45984.759946180558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45984.759946180558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45984.759946180558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45984.759946180558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45984.759946180558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45984.759946180558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45984.759946180558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45984.759946180558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45984.759946180558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45984.759946180558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45984.759946180558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45984.759946180558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45984.759946180558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45984.759946180558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45984.759946180558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45984.759946180558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45984.759946180558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45984.759946180558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45984.759946180558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45984.759946180558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45984.759946180558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45984.759946180558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45984.759946180558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45984.759946180558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45984.759946180558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45984.759946180558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45984.759946180558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45984.759946180558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45984.759946180558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45984.759946180558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45984.759946180558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45984.759946180558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45984.759946180558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45984.759946180558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45984.759946180558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45984.759946180558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45984.759946180558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45984.759946180558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45984.759946180558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45984.759946180558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45984.759946180558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45984.759946180558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45984.759946180558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45984.759946180558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45984.759946180558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45984.759946180558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45984.759946180558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45984.759946180558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45984.759946180558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45984.759946180558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45984.759946180558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45984.759946180558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45984.759946180558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45984.759946180558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45984.759946180558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45984.759946180558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45984.759946180558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45984.759946180558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45984.759946180558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45984.759946180558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45984.759946180558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45984.759946180558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45984.759946180558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45984.759946180558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45984.759946180558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45984.759946180558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45984.759946180558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45984.759946180558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45984.759946180558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45984.759946180558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45984.759946180558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45984.759946180558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45984.759946180558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45984.759946180558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45984.759946180558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45984.759946180558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45984.759946180558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45984.759946180558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45984.759946180558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45984.759946180558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45984.759946180558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45984.759946180558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45984.759946180558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45984.759946180558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45984.759946180558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45984.759946180558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45984.759946180558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45984.759946180558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45984.759946180558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45984.759946180558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45984.759946180558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45984.759946180558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45984.759946180558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45984.759946180558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45984.759946180558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45984.759946180558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45984.759946180558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45984.759946180558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45984.759946180558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45984.759946180558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45984.759946180558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45984.759946180558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45984.759946180558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45984.759946180558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45984.759946180558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45984.759946180558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45984.759946180558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45984.759946180558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45984.759946180558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45984.759946180558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45984.759946180558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45984.759946180558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45984.759946180558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45984.759946180558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45984.759946180558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45984.759946180558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45984.759946180558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45984.759946180558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45984.759946180558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45984.759946180558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45984.759946180558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45984.759946180558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45984.759946180558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45984.759946180558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45984.759946180558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45984.759946180558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45984.759946180558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45984.759946180558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45984.759946180558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45984.759946180558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45984.759946180558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45984.759946180558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45984.759946180558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45984.759946180558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45984.759946180558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45984.759946180558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45984.759946180558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45984.759946180558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45984.759946180558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45984.759946180558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45984.759946180558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45984.759946180558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45984.759946180558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45984.759946180558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45984.759946180558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45984.759946180558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45984.759946180558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45984.759946180558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45984.759946180558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45984.759946180558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45984.759946180558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45984.759946180558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45984.759946180558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45984.759946180558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45984.759946180558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45984.759946180558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45984.759946180558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45984.759946180558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45984.759946180558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45984.759946180558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45984.759946180558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45984.759946180558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45984.759946180558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45984.759946180558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45984.759946180558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45984.759946180558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45984.759946180558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45984.759946180558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45984.759946180558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45984.759946180558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45984.759946180558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45984.759946180558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45984.759946180558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45984.759946180558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45984.759946180558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45984.759946180558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45984.759946180558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45984.759946180558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45984.759946180558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45984.759946180558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45984.759946180558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45984.759946180558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45984.759946180558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45984.759946180558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45984.759946180558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45984.759946180558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45984.759946180558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45984.759946180558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45984.759946180558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45984.759946180558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45984.759946180558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45984.759946180558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45984.759946180558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45984.759946180558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45984.759946180558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45984.759946180558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45984.759946180558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45984.759946180558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45984.759946180558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45984.759946180558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45984.759946180558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45984.759946180558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45984.759946180558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45984.759946180558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45984.759946180558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45984.759946180558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45984.759946180558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45984.759946180558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45984.759946180558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45984.759946180558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45984.759946180558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45984.759946180558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45984.759946180558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45984.759946180558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45984.759946180558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45984.759946180558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45984.759946180558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45984.759946180558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45984.759946180558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45984.759946180558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45984.759946180558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45984.759946180558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45984.759946180558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45984.759946180558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45984.759946180558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45984.759946180558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45984.759946180558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45984.759946180558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45984.759946180558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45984.759946180558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45984.759946180558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45984.759946180558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45984.759946180558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45984.759946180558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45984.759946180558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45984.759946180558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45984.759946180558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45984.759946180558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45984.759946180558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45984.759946180558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45984.759946180558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45984.759946180558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45984.759946180558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45984.759946180558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45984.759946180558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45984.759946180558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45984.759946180558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45984.759946180558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45984.759946180558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45984.759946180558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45984.759946180558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45984.759946180558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45984.759946180558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45984.759946180558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45984.759946180558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45984.759946180558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45984.759946180558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45984.759946180558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45984.759946180558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45984.759946180558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45984.759946180558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45984.759946180558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45984.759946180558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45984.759946180558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45984.759946180558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45984.759946180558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45984.759946180558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45984.759946180558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45984.759946180558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45984.759946180558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45984.759946180558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45984.759946180558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45984.759946180558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45984.759946180558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45984.759946180558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45984.759946180558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45984.759946180558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45984.759946180558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45984.759946180558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45984.759946180558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45984.759946180558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45984.759946180558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45984.759946180558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45984.759946180558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45984.759946180558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45984.759946180558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45984.759946180558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45984.759946180558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45984.759946180558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45984.759946180558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45984.759946180558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45984.759946180558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45984.759946180558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45984.759946180558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45984.759946180558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45984.759946180558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45984.759946180558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45984.759946180558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45984.759946180558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45984.759946180558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45984.759946180558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45984.759946180558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45984.759946180558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45984.759946180558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45984.759946180558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45984.759946180558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45984.759946180558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45984.759946180558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45984.759946180558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45984.759946180558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45984.759946180558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45984.759946180558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45984.759946180558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45984.759946180558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45984.759946180558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45984.759946180558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45984.759946180558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45984.759946180558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45984.759946180558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45984.759946180558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45984.759946180558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45984.759946180558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45984.759946180558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45984.759946180558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45984.759946180558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45984.759946180558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45984.759946180558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45984.759946180558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45984.759946180558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45984.759946180558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45984.759946180558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45984.759946180558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45984.759946180558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45984.759946180558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45984.759946180558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45984.759946180558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45984.759946180558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45984.759946180558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45984.759946180558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45984.759946180558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45984.759946180558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45984.759946180558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45984.759946180558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45984.759946180558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45984.759946180558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45984.759946180558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45984.759946180558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45984.759946180558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45984.759946180558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45984.759946180558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45984.759946180558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45984.759946180558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45984.759946180558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45984.759946180558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45984.759946180558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45984.759946180558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45984.759946180558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45984.759946180558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45984.759946180558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45984.759946180558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45984.759946180558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45984.759946180558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45984.759946180558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45984.759946180558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45984.759946180558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45984.759946180558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45984.759946180558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45984.759946180558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45984.759946180558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45984.759946180558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45984.759946180558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45984.759946180558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45984.759946180558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45984.759946180558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45984.759946180558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45984.759946180558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45984.759946180558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45984.759946180558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45984.759946180558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45984.759946180558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45984.759946180558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45984.759946180558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45984.759946180558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45984.759946180558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45984.759946180558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45984.759946180558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45984.759946180558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45984.759946180558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45984.759946180558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45984.759946180558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45984.759946180558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45984.759946180558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45984.759946180558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45984.759946180558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45984.759946180558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45984.759946180558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45984.759946180558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45984.759946180558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45984.759946180558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45984.759946180558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45984.759946180558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45984.759946180558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45984.759946180558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45984.759946180558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45984.759946180558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45984.759946180558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45984.759946180558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45984.759946180558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45984.759946180558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45984.759946180558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45984.759946180558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45984.759946180558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45984.759946180558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45984.759946180558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45984.759946180558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45984.759946180558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45984.759946180558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45984.759946180558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45984.759946180558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45984.759946180558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45984.759946180558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45984.759946180558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45984.759946180558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45984.759946180558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45984.759946180558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45984.759946180558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45984.759946180558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45984.759946180558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45984.759946180558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45984.759946180558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45984.759946180558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45984.759946180558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45984.759946180558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45984.759946180558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45984.759946180558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45984.759946180558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45984.759946180558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45984.759946180558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45984.759946180558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45984.759946180558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45984.759946180558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45984.759946180558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45984.759946180558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45984.759946180558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45984.759946180558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45984.759946180558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45984.759946180558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45984.759946180558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45984.759946180558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45984.759946180558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45984.759946180558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45984.759946180558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45984.759946180558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45984.759946180558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45984.759946180558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45984.759946180558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45984.759946180558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45984.759946180558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45984.759946180558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45984.759946180558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45984.759946180558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45984.759946180558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45984.759946180558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45984.759946180558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45984.759946180558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45984.759946180558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45984.759946180558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45984.759946180558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45984.759946180558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45984.759946180558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45984.759946180558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45984.759946180558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45984.759946180558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45984.759946180558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45984.759946180558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45984.759946180558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45984.759946180558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45984.759946180558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45984.759946180558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45984.759946180558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45984.759946180558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45984.759946180558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45984.759946180558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45984.759946180558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45984.759946180558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45984.759946180558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45984.759946180558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45984.759946180558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45984.759946180558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45984.759946180558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45984.759946180558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45984.759946180558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45984.759946180558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45984.759946180558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45984.759946180558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45984.759946180558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45984.759946180558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45984.759946180558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45984.759946180558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45984.759946180558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45984.759946180558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45984.759946180558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45984.759946180558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45984.759946180558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45984.759946180558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45984.759946180558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45984.759946180558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45984.759946180558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45984.759946180558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45984.759946180558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45984.759946180558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45984.759946180558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45984.759946180558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45984.759946180558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45984.759946180558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45984.759946180558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45984.759946180558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45984.759946180558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45984.759946180558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45984.759946180558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45984.759946180558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45984.759946180558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45984.759946180558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45984.759946180558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45984.759946180558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45984.759946180558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45984.759946180558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45984.759946180558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45984.759946180558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45984.759946180558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45984.759946180558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45984.759946180558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45984.759946180558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45984.759946180558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45984.759946180558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45984.759946180558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45984.759946180558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45984.759946180558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45984.759946180558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45984.759946180558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45984.759946180558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45984.759946180558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45984.759946180558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45984.759946180558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45984.759946180558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45984.759946180558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45984.759946180558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45984.759946180558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45984.759946180558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45984.759946180558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45984.759946180558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45984.759946180558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45984.759946180558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45984.759946180558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45984.759946180558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45984.759946180558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45984.759946180558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45984.759946180558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45984.759946180558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45984.759946180558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45984.759946180558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45984.759946180558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45984.759946180558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45984.759946180558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45984.759946180558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45984.759946180558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45984.759946180558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45984.759946180558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45984.759946180558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45984.759946180558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45984.759946180558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45984.759946180558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45984.759946180558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45984.759946180558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45984.759946180558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45984.759946180558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45984.759946180558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45984.759946180558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45984.759946180558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45984.759946180558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45984.759946180558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45984.759946180558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45984.759946180558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45984.759946180558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45984.759946180558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45984.759946180558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45984.759946180558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45984.759946180558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45984.759946180558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45984.759946180558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45984.759946180558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45984.759946180558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45984.759946180558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45984.759946180558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45984.759946180558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45984.759946180558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45984.759946180558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45984.759946180558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45984.759946180558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45984.759946180558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45984.759946180558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45984.759946180558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45984.759946180558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45984.759946180558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45984.759946180558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45984.759946180558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45984.759946180558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45984.759946180558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45984.759946180558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45984.759946180558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45984.759946180558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45984.759946180558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45984.759946180558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45984.759946180558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45984.759946180558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45984.759946180558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45984.759946180558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45984.759946180558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45984.759946180558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45984.759946180558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45984.759946180558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45984.759946180558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45984.759946180558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45984.759946180558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45984.759946180558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45984.759946180558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45984.759946180558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45984.759946180558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45984.759946180558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45984.759946180558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45984.759946180558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45984.759946180558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45984.759946180558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45984.759946180558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45984.759946180558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45984.759946180558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45984.759946180558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45984.759946180558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45984.759946180558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45984.759946180558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45984.759946180558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45984.759946180558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45984.759946180558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45984.759946180558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45984.759946180558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45984.759946180558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45984.759946180558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45984.759946180558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45984.759946180558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45984.759946180558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45984.759946180558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45984.759946180558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45984.759946180558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45984.759946180558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45984.759946180558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45984.759946180558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45984.759946180558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45984.759946180558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45984.759946180558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45984.759946180558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45984.759946180558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45984.759946180558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45984.759946180558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45984.759946180558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45984.759946180558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45984.759946180558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45984.759946180558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45984.759946180558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45984.759946180558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45984.759946180558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45984.759946180558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45984.759946180558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45984.759946180558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45984.759946180558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45984.759946180558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45984.759946180558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45984.759946180558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45984.759946180558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45984.759946180558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45984.759946180558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45984.759946180558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45984.759946180558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45984.759946180558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45984.759946180558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45984.759946180558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45984.759946180558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45984.759946180558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45984.759946180558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45984.759946180558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45984.759946180558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45984.759946180558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45984.759946180558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45984.759946180558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45984.759946180558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45984.759946180558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45984.759946180558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45984.759946180558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45984.759946180558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45984.759946180558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45984.759946180558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45984.759946180558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45984.759946180558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45984.759946180558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45984.759946180558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45984.759946180558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45984.759946180558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45984.759946180558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45984.759946180558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45984.759946180558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45984.759946180558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45984.759946180558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45984.759946180558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45984.759946180558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45984.759946180558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45984.759946180558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45984.759946180558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45984.759946180558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45984.759946180558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45984.759946180558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45984.759946180558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45984.759946180558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45984.759946180558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45984.759946180558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45984.759946180558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45984.759946180558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45984.759946180558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45984.759946180558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45984.759946180558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45984.759946180558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45984.759946180558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45984.759946180558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45984.759946180558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45984.759946180558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45984.759946180558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45984.759946180558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45984.759946180558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45984.759946180558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45984.759946180558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45984.759946180558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45984.759946180558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45984.759946180558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45984.759946180558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45984.759946180558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45984.759946180558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45984.759946180558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45984.759946180558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45984.759946180558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45984.759946180558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45984.759946180558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45984.759946180558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45984.759946180558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45984.759946180558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45984.759946180558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45984.759946180558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45984.759946180558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45984.759946180558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45984.759946180558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45984.759946180558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45984.759946180558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45984.759946180558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45984.759946180558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45984.759946180558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45984.759946180558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45984.759946180558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45984.759946180558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45984.759946180558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45984.759946180558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45984.759946180558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45984.759946180558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45984.759946180558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45984.759946180558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45984.759946180558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45984.759946180558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45984.759946180558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45984.759946180558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45984.759946180558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45984.759946180558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45984.759946180558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45984.759946180558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45984.759946180558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45984.759946180558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45984.759946180558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45984.759946180558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45984.759946180558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45984.759946180558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45984.759946180558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45984.759946180558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45984.759946180558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45984.759946180558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45984.759946180558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45984.759946180558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45984.759946180558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45984.759946180558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45984.759946180558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45984.759946180558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45984.759946180558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45984.759946180558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45984.759946180558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45984.759946180558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45984.759946180558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45984.759946180558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45984.759946180558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45984.759946180558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45984.759946180558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45984.759946180558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45984.759946180558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45984.759946180558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45984.759946180558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45984.759946180558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45984.759946180558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45984.759946180558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45984.759946180558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45984.759946180558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45984.759946180558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45984.759946180558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45984.759946180558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45984.759946180558</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7"/>
  <sheetViews>
    <sheetView workbookViewId="0">
      <selection activeCell="E18" sqref="E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281.27922858796228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0.26683275463437894</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29913</v>
      </c>
      <c r="E4" s="94" t="s">
        <v>39021</v>
      </c>
      <c r="F4" s="95"/>
      <c r="G4" s="96">
        <f ca="1">IFERROR(NOW()-F4,"")</f>
        <v>45984.759946180558</v>
      </c>
      <c r="H4" s="95">
        <v>45984.731620370374</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ref="G5:G41" ca="1" si="0">IFERROR(NOW()-F5,"")</f>
        <v>45984.759946180558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45984.759946180558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45984.759946180558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45984.759946180558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45984.759946180558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45984.759946180558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45984.759946180558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45984.759946180558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45984.759946180558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45984.759946180558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45984.759946180558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45984.759946180558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45984.759946180558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45984.759946180558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45984.759946180558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45984.759946180558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45984.759946180558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45984.759946180558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45984.759946180558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45984.759946180558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45984.759946180558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45984.759946180558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45984.759946180558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45984.759946180558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45984.759946180558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45984.759946180558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45984.759946180558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45984.759946180558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45984.759946180558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45984.759946180558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45984.759946180558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45984.759946180558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45984.759946180558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45984.759946180558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45984.759946180558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45984.759946180558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45984.759946180558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45984.759946180558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45984.759946180558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45984.759946180558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45984.759946180558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45984.759946180558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45984.759946180558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45984.759946180558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45984.759946180558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45984.759946180558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45984.759946180558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45984.759946180558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45984.759946180558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45984.759946180558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45984.759946180558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45984.759946180558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45984.759946180558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45984.759946180558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45984.759946180558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45984.759946180558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45984.759946180558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45984.759946180558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45984.759946180558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45984.759946180558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45984.759946180558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45984.759946180558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45984.759946180558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45984.759946180558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45984.759946180558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45984.759946180558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45984.759946180558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45984.759946180558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45984.759946180558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45984.759946180558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45984.759946180558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45984.759946180558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45984.759946180558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45984.759946180558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45984.759946180558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45984.759946180558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45984.759946180558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45984.759946180558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45984.759946180558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45984.759946180558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45984.759946180558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45984.759946180558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45984.759946180558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45984.759946180558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45984.759946180558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45984.759946180558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45984.759946180558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45984.759946180558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45984.759946180558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45984.759946180558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45984.759946180558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45984.759946180558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45984.759946180558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45984.759946180558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45984.759946180558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45984.759946180558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45984.759946180558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45984.759946180558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45984.759946180558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45984.759946180558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45984.759946180558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45984.759946180558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45984.759946180558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45984.759946180558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45984.759946180558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45984.759946180558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45984.759946180558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45984.759946180558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45984.759946180558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45984.759946180558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45984.759946180558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45984.759946180558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45984.759946180558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45984.759946180558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45984.759946180558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45984.759946180558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45984.759946180558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45984.759946180558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45984.759946180558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45984.759946180558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45984.759946180558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45984.759946180558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45984.759946180558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45984.759946180558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45984.759946180558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45984.759946180558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45984.759946180558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45984.759946180558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45984.759946180558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45984.759946180558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45984.759946180558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45984.759946180558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45984.759946180558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45984.759946180558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45984.759946180558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45984.759946180558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45984.759946180558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45984.759946180558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45984.759946180558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45984.759946180558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45984.759946180558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45984.759946180558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45984.759946180558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45984.759946180558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45984.759946180558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45984.759946180558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45984.759946180558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45984.759946180558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45984.759946180558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45984.759946180558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45984.759946180558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45984.759946180558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45984.759946180558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45984.759946180558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45984.759946180558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45984.759946180558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45984.759946180558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45984.759946180558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45984.759946180558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45984.759946180558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45984.759946180558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45984.759946180558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45984.759946180558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45984.759946180558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45984.759946180558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45984.759946180558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45984.759946180558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45984.759946180558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45984.759946180558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45984.759946180558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45984.759946180558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45984.759946180558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45984.759946180558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45984.759946180558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45984.759946180558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45984.759946180558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45984.759946180558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45984.759946180558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45984.759946180558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45984.759946180558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45984.759946180558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45984.759946180558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45984.759946180558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45984.759946180558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45984.759946180558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45984.759946180558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45984.759946180558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45984.759946180558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45984.759946180558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45984.759946180558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45984.759946180558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45984.759946180558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45984.759946180558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45984.759946180558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45984.759946180558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45984.759946180558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45984.759946180558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45984.759946180558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45984.759946180558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45984.759946180558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45984.759946180558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45984.759946180558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45984.759946180558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45984.759946180558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45984.759946180558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45984.759946180558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45984.759946180558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45984.759946180558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45984.759946180558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45984.759946180558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45984.759946180558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45984.759946180558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45984.759946180558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45984.759946180558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45984.759946180558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45984.759946180558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45984.759946180558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45984.759946180558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45984.759946180558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45984.759946180558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45984.759946180558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45984.759946180558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45984.759946180558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45984.759946180558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45984.759946180558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45984.759946180558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45984.759946180558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45984.759946180558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45984.759946180558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45984.759946180558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45984.759946180558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45984.759946180558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45984.759946180558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45984.759946180558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45984.759946180558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45984.759946180558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45984.759946180558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45984.759946180558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45984.759946180558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45984.759946180558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45984.759946180558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45984.759946180558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45984.759946180558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45984.759946180558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45984.759946180558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45984.759946180558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45984.759946180558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45984.759946180558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45984.759946180558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45984.759946180558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45984.759946180558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45984.759946180558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45984.759946180558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45984.759946180558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45984.759946180558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45984.759946180558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45984.759946180558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45984.759946180558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45984.759946180558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45984.759946180558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45984.759946180558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45984.759946180558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45984.759946180558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45984.759946180558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45984.759946180558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45984.759946180558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45984.759946180558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45984.759946180558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45984.759946180558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45984.759946180558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45984.759946180558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45984.759946180558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45984.759946180558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45984.759946180558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45984.759946180558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45984.759946180558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45984.759946180558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45984.759946180558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45984.759946180558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45984.759946180558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45984.759946180558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45984.759946180558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45984.759946180558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45984.759946180558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45984.759946180558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45984.759946180558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45984.759946180558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45984.759946180558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45984.759946180558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45984.759946180558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45984.759946180558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45984.759946180558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45984.759946180558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45984.759946180558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45984.759946180558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45984.759946180558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45984.759946180558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45984.759946180558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45984.759946180558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45984.759946180558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45984.759946180558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45984.759946180558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45984.759946180558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45984.759946180558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45984.759946180558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45984.759946180558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45984.759946180558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45984.759946180558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45984.759946180558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45984.759946180558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45984.759946180558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45984.759946180558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45984.759946180558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45984.759946180558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45984.759946180558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45984.759946180558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45984.759946180558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45984.759946180558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45984.759946180558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45984.759946180558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45984.759946180558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45984.759946180558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45984.759946180558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45984.759946180558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45984.759946180558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45984.759946180558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45984.759946180558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45984.759946180558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45984.759946180558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45984.759946180558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45984.759946180558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45984.759946180558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45984.759946180558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45984.759946180558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45984.759946180558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45984.759946180558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45984.759946180558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45984.759946180558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45984.759946180558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45984.759946180558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45984.759946180558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45984.759946180558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45984.759946180558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45984.759946180558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45984.759946180558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45984.759946180558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45984.759946180558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45984.759946180558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45984.759946180558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45984.759946180558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45984.759946180558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45984.759946180558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45984.759946180558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45984.759946180558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45984.759946180558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45984.759946180558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45984.759946180558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07" ca="1" si="6">IFERROR(NOW()-F362,"")</f>
        <v>45984.759946180558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45984.759946180558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45984.759946180558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45984.759946180558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45984.759946180558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45984.759946180558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45984.759946180558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45984.759946180558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45984.759946180558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45984.759946180558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45984.759946180558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45984.759946180558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45984.759946180558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45984.759946180558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45984.759946180558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45984.759946180558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45984.759946180558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45984.759946180558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45984.759946180558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45984.759946180558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45984.759946180558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45984.759946180558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45984.759946180558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45984.759946180558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45984.759946180558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45984.759946180558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45984.759946180558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45984.759946180558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45984.759946180558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45984.759946180558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45984.759946180558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45984.759946180558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45984.759946180558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45984.759946180558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45984.759946180558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45984.759946180558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45984.759946180558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45984.759946180558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45984.759946180558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45984.759946180558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45984.759946180558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45984.759946180558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45984.759946180558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45984.759946180558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45984.759946180558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45984.759946180558</v>
      </c>
      <c r="H407" s="95"/>
      <c r="I407" s="113" t="str">
        <f>IFERROR(VLOOKUP(D407,DB!A:F,6,0),"")</f>
        <v/>
      </c>
      <c r="J407" s="113" t="str">
        <f>IFERROR(VLOOKUP(D407,DB!A:G,7,0),"")</f>
        <v/>
      </c>
      <c r="K407" s="97"/>
      <c r="L407" s="91" t="str">
        <f>IFERROR(VLOOKUP(D407,DB!A:I,9,0),"")</f>
        <v/>
      </c>
    </row>
  </sheetData>
  <dataValidations count="2">
    <dataValidation allowBlank="1" showInputMessage="1" showErrorMessage="1" sqref="E1" xr:uid="{A4F81451-56CC-4543-9497-104C4E44EE4B}"/>
    <dataValidation type="list" allowBlank="1" showInputMessage="1" showErrorMessage="1" sqref="E2:E4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A6" sqref="A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92.927885995370161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58.571068865741836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36.098835069446068</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3.3866475694449036</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38489</v>
      </c>
      <c r="E6" s="109" t="s">
        <v>39021</v>
      </c>
      <c r="F6" s="122">
        <v>45984.732465277775</v>
      </c>
      <c r="G6" s="111">
        <f ca="1">IFERROR(NOW()-F6,"")</f>
        <v>2.7480902783281635E-2</v>
      </c>
      <c r="H6" s="122">
        <v>45984.726666666669</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11">
        <f ca="1">IFERROR(NOW()-F7,"")</f>
        <v>45984.759946180558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45984.759946180558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45984.759946180558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45984.759946180558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45984.759946180558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45984.759946180558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45984.759946180558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45984.759946180558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45984.759946180558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45984.759946180558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45984.759946180558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45984.759946180558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45984.759946180558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45984.759946180558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45984.759946180558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45984.759946180558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45984.759946180558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45984.759946180558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45984.759946180558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45984.759946180558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45984.759946180558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45984.759946180558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45984.759946180558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45984.759946180558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45984.759946180558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45984.759946180558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45984.759946180558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45984.759946180558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45984.759946180558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45984.759946180558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45984.759946180558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45984.759946180558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45984.759946180558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45984.759946180558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45984.759946180558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45984.759946180558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45984.759946180558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45984.759946180558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45984.759946180558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45984.759946180558</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45984.759946180558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45984.759946180558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45984.759946180558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45984.759946180558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45984.759946180558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45984.759946180558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45984.759946180558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45984.759946180558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45984.759946180558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45984.759946180558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45984.759946180558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45984.759946180558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45984.759946180558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45984.759946180558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45984.759946180558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45984.759946180558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45984.759946180558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45984.759946180558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45984.759946180558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45984.759946180558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45984.759946180558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45984.759946180558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45984.759946180558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45984.759946180558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45984.759946180558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45984.759946180558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45984.759946180558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45984.759946180558</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45984.759946180558</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45984.759946180558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45984.759946180558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45984.759946180558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45984.759946180558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45984.759946180558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45984.759946180558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45984.759946180558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45984.759946180558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45984.759946180558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45984.759946180558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45984.759946180558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45984.759946180558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45984.759946180558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45984.759946180558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45984.759946180558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45984.759946180558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45984.759946180558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45984.759946180558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45984.759946180558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45984.759946180558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45984.759946180558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45984.759946180558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45984.759946180558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45984.759946180558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45984.759946180558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45984.759946180558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45984.759946180558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45984.759946180558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45984.759946180558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45984.759946180558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45984.759946180558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45984.759946180558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45984.759946180558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45984.759946180558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45984.759946180558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45984.759946180558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45984.759946180558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45984.759946180558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45984.759946180558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45984.759946180558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45984.759946180558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45984.759946180558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45984.759946180558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