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351" documentId="120_S{2AC9BD13-BADA-5192-A53E-5A8FF88502F6}" xr6:coauthVersionLast="47" xr6:coauthVersionMax="47" xr10:uidLastSave="{D057AF65-515D-493D-AA2D-38E84A41679D}"/>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4" l="1"/>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alcChain>
</file>

<file path=xl/sharedStrings.xml><?xml version="1.0" encoding="utf-8"?>
<sst xmlns="http://schemas.openxmlformats.org/spreadsheetml/2006/main" count="181524" uniqueCount="39140">
  <si>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</si>
  <si>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</si>
  <si>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</si>
  <si>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</si>
  <si>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</si>
  <si>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</si>
  <si>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</si>
  <si>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</si>
  <si>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</si>
  <si>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</si>
  <si>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</si>
  <si>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</si>
  <si>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</si>
  <si>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</si>
  <si>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</si>
  <si>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</si>
  <si>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</si>
  <si>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</si>
  <si>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</si>
  <si>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</si>
  <si>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</si>
  <si>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</si>
  <si>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</si>
  <si>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</si>
  <si>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</si>
  <si>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</si>
  <si>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</si>
  <si>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</si>
  <si>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</si>
  <si>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</si>
  <si>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</si>
  <si>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</si>
  <si>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</si>
  <si>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</si>
  <si>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</si>
  <si>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</si>
  <si>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</si>
  <si>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</si>
  <si>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</si>
  <si>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</si>
  <si>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</si>
  <si>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</si>
  <si>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</si>
  <si>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</si>
  <si>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</si>
  <si>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</si>
  <si>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</si>
  <si>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</si>
  <si>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</si>
  <si>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</si>
  <si>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</si>
  <si>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</si>
  <si>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</si>
  <si>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</si>
  <si>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</si>
  <si>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</si>
  <si>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</si>
  <si>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</si>
  <si>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</si>
  <si>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</si>
  <si>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</si>
  <si>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</si>
  <si>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</si>
  <si>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</si>
  <si>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</si>
  <si>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</si>
  <si>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</si>
  <si>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</si>
  <si>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</si>
  <si>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</si>
  <si>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</si>
  <si>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</si>
  <si>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</si>
  <si>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</si>
  <si>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</si>
  <si>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</si>
  <si>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</si>
  <si>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</si>
  <si>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</si>
  <si>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</si>
  <si>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</si>
  <si>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</si>
  <si>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</si>
  <si>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</si>
  <si>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</si>
  <si>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</si>
  <si>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</si>
  <si>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</si>
  <si>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</si>
  <si>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</si>
  <si>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</si>
  <si>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</si>
  <si>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</si>
  <si>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</si>
  <si>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</si>
  <si>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</si>
  <si>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</si>
  <si>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</si>
  <si>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</si>
  <si>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</si>
  <si>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</si>
  <si>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</si>
  <si>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</si>
  <si>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</si>
  <si>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</si>
  <si>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</si>
  <si>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</si>
  <si>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</si>
  <si>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</si>
  <si>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</si>
  <si>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</si>
  <si>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</si>
  <si>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</si>
  <si>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</si>
  <si>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</si>
  <si>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</si>
  <si>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</si>
  <si>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</si>
  <si>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</si>
  <si>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</si>
  <si>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</si>
  <si>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</si>
  <si>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</si>
  <si>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</si>
  <si>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</si>
  <si>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</si>
  <si>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</si>
  <si>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</si>
  <si>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</si>
  <si>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</si>
  <si>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</si>
  <si>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</si>
  <si>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</si>
  <si>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</si>
  <si>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</si>
  <si>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</si>
  <si>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</si>
  <si>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</si>
  <si>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</si>
  <si>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</si>
  <si>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</si>
  <si>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</si>
  <si>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</si>
  <si>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</si>
  <si>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</si>
  <si>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</si>
  <si>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</si>
  <si>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</si>
  <si>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</si>
  <si>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</si>
  <si>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</si>
  <si>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</si>
  <si>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</si>
  <si>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</si>
  <si>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</si>
  <si>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</si>
  <si>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</si>
  <si>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</si>
  <si>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</si>
  <si>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</si>
  <si>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</si>
  <si>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</si>
  <si>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</si>
  <si>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</si>
  <si>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</si>
  <si>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</si>
  <si>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</si>
  <si>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</si>
  <si>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</si>
  <si>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</si>
  <si>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</si>
  <si>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</si>
  <si>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</si>
  <si>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</si>
  <si>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</si>
  <si>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</si>
  <si>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</si>
  <si>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</si>
  <si>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</si>
  <si>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</si>
  <si>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</si>
  <si>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</si>
  <si>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</si>
  <si>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</si>
  <si>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</si>
  <si>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</si>
  <si>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</si>
  <si>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</si>
  <si>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</si>
  <si>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</si>
  <si>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</si>
  <si>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</si>
  <si>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</si>
  <si>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</si>
  <si>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</si>
  <si>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</si>
  <si>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</si>
  <si>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</si>
  <si>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</si>
  <si>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</si>
  <si>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</si>
  <si>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</si>
  <si>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</si>
  <si>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</si>
  <si>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</si>
  <si>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</si>
  <si>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</si>
  <si>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</si>
  <si>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</si>
  <si>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</si>
  <si>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</si>
  <si>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</si>
  <si>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</si>
  <si>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</si>
  <si>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</si>
  <si>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</si>
  <si>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</si>
  <si>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</si>
  <si>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</si>
  <si>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</si>
  <si>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</si>
  <si>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</si>
  <si>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</si>
  <si>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</si>
  <si>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</si>
  <si>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</si>
  <si>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</si>
  <si>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</si>
  <si>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</si>
  <si>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</si>
  <si>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</si>
  <si>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</si>
  <si>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</si>
  <si>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</si>
  <si>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</si>
  <si>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</si>
  <si>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</si>
  <si>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</si>
  <si>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</si>
  <si>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</si>
  <si>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</si>
  <si>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</si>
  <si>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</si>
  <si>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</si>
  <si>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</si>
  <si>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</si>
  <si>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</si>
  <si>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</si>
  <si>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</si>
  <si>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</si>
  <si>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</si>
  <si>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</si>
  <si>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</si>
  <si>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</si>
  <si>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</si>
  <si>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</si>
  <si>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</si>
  <si>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</si>
  <si>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</si>
  <si>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</si>
  <si>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</si>
  <si>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</si>
  <si>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</si>
  <si>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</si>
  <si>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</si>
  <si>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</si>
  <si>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</si>
  <si>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</si>
  <si>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</si>
  <si>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</si>
  <si>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</si>
  <si>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</si>
  <si>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</si>
  <si>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</si>
  <si>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</si>
  <si>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</si>
  <si>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</si>
  <si>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</si>
  <si>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</si>
  <si>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</si>
  <si>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</si>
  <si>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</si>
  <si>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</si>
  <si>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</si>
  <si>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</si>
  <si>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</si>
  <si>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</si>
  <si>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</si>
  <si>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</si>
  <si>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</si>
  <si>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</si>
  <si>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</si>
  <si>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</si>
  <si>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</si>
  <si>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</si>
  <si>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</si>
  <si>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</si>
  <si>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</si>
  <si>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</si>
  <si>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</si>
  <si>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</si>
  <si>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</si>
  <si>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</si>
  <si>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</si>
  <si>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</si>
  <si>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</si>
  <si>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</si>
  <si>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</si>
  <si>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</si>
  <si>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</si>
  <si>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</si>
  <si>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</si>
  <si>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</si>
  <si>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</si>
  <si>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</si>
  <si>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</si>
  <si>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</si>
  <si>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</si>
  <si>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</si>
  <si>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</si>
  <si>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</si>
  <si>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</si>
  <si>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</si>
  <si>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</si>
  <si>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</si>
  <si>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</si>
  <si>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</si>
  <si>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</si>
  <si>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</si>
  <si>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</si>
  <si>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</si>
  <si>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</si>
  <si>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</si>
  <si>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</si>
  <si>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</si>
  <si>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</si>
  <si>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</si>
  <si>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</si>
  <si>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</si>
  <si>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</si>
  <si>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</si>
  <si>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</si>
  <si>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</si>
  <si>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</si>
  <si>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</si>
  <si>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</si>
  <si>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</si>
  <si>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</si>
  <si>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</si>
  <si>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</si>
  <si>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</si>
  <si>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</si>
  <si>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</si>
  <si>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</si>
  <si>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</si>
  <si>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</si>
  <si>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</si>
  <si>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</si>
  <si>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</si>
  <si>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</si>
  <si>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</si>
  <si>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</si>
  <si>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</si>
  <si>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</si>
  <si>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</si>
  <si>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</si>
  <si>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</si>
  <si>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</si>
  <si>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</si>
  <si>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</si>
  <si>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</si>
  <si>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</si>
  <si>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</si>
  <si>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</si>
  <si>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</si>
  <si>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</si>
  <si>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</si>
  <si>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</si>
  <si>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</si>
  <si>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</si>
  <si>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</si>
  <si>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</si>
  <si>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</si>
  <si>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</si>
  <si>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</si>
  <si>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</si>
  <si>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</si>
  <si>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</si>
  <si>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</si>
  <si>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</si>
  <si>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</si>
  <si>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</si>
  <si>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</si>
  <si>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</si>
  <si>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</si>
  <si>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</si>
  <si>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</si>
  <si>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</si>
  <si>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</si>
  <si>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</si>
  <si>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</si>
  <si>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</si>
  <si>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</si>
  <si>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</si>
  <si>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</si>
  <si>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</si>
  <si>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</si>
  <si>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</si>
  <si>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</si>
  <si>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</si>
  <si>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</si>
  <si>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</si>
  <si>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</si>
  <si>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</si>
  <si>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</si>
  <si>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</si>
  <si>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</si>
  <si>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</si>
  <si>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</si>
  <si>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</si>
  <si>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</si>
  <si>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</si>
  <si>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</si>
  <si>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</si>
  <si>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</si>
  <si>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</si>
  <si>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</si>
  <si>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</si>
  <si>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</si>
  <si>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</si>
  <si>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</si>
  <si>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</si>
  <si>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</si>
  <si>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</si>
  <si>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</si>
  <si>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</si>
  <si>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</si>
  <si>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</si>
  <si>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</si>
  <si>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</si>
  <si>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</si>
  <si>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</si>
  <si>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</si>
  <si>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</si>
  <si>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</si>
  <si>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</si>
  <si>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</si>
  <si>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</si>
  <si>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</si>
  <si>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</si>
  <si>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</si>
  <si>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</si>
  <si>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</si>
  <si>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</si>
  <si>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</si>
  <si>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</si>
  <si>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</si>
  <si>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</si>
  <si>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</si>
  <si>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</si>
  <si>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</si>
  <si>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</si>
  <si>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</si>
  <si>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</si>
  <si>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</si>
  <si>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</si>
  <si>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</si>
  <si>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</si>
  <si>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</si>
  <si>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</si>
  <si>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</si>
  <si>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</si>
  <si>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</si>
  <si>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</si>
  <si>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</si>
  <si>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</si>
  <si>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</si>
  <si>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</si>
  <si>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</si>
  <si>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</si>
  <si>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</si>
  <si>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</si>
  <si>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</si>
  <si>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</si>
  <si>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</si>
  <si>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</si>
  <si>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</si>
  <si>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</si>
  <si>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</si>
  <si>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</si>
  <si>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</si>
  <si>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</si>
  <si>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</si>
  <si>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</si>
  <si>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</si>
  <si>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</si>
  <si>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</si>
  <si>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</si>
  <si>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</si>
  <si>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</si>
  <si>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</si>
  <si>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</si>
  <si>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</si>
  <si>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</si>
  <si>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</si>
  <si>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</si>
  <si>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</si>
  <si>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</si>
  <si>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</si>
  <si>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</si>
  <si>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</si>
  <si>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</si>
  <si>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</si>
  <si>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</si>
  <si>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</si>
  <si>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</si>
  <si>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</si>
  <si>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</si>
  <si>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</si>
  <si>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</si>
  <si>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</si>
  <si>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</si>
  <si>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</si>
  <si>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</si>
  <si>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</si>
  <si>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</si>
  <si>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</si>
  <si>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</si>
  <si>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</si>
  <si>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</si>
  <si>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</si>
  <si>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</si>
  <si>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</si>
  <si>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</si>
  <si>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</si>
  <si>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</si>
  <si>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</si>
  <si>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</si>
  <si>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</si>
  <si>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</si>
  <si>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</si>
  <si>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</si>
  <si>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</si>
  <si>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</si>
  <si>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</si>
  <si>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</si>
  <si>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</si>
  <si>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</si>
  <si>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</si>
  <si>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</si>
  <si>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</si>
  <si>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</si>
  <si>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</si>
  <si>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</si>
  <si>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</si>
  <si>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</si>
  <si>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</si>
  <si>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</si>
  <si>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</si>
  <si>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</si>
  <si>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</si>
  <si>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</si>
  <si>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</si>
  <si>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</si>
  <si>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</si>
  <si>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</si>
  <si>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</si>
  <si>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</si>
  <si>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</si>
  <si>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</si>
  <si>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</si>
  <si>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</si>
  <si>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</si>
  <si>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</si>
  <si>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</si>
  <si>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</si>
  <si>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</si>
  <si>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</si>
  <si>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</si>
  <si>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</si>
  <si>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</si>
  <si>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</si>
  <si>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</si>
  <si>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</si>
  <si>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</si>
  <si>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</si>
  <si>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</si>
  <si>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</si>
  <si>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</si>
  <si>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</si>
  <si>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</si>
  <si>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</si>
  <si>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</si>
  <si>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</si>
  <si>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</si>
  <si>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</si>
  <si>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</si>
  <si>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</si>
  <si>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</si>
  <si>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</si>
  <si>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</si>
  <si>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</si>
  <si>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</si>
  <si>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</si>
  <si>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</si>
  <si>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</si>
  <si>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</si>
  <si>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</si>
  <si>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</si>
  <si>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</si>
  <si>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</si>
  <si>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</si>
  <si>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</si>
  <si>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</si>
  <si>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</si>
  <si>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</si>
  <si>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</si>
  <si>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</si>
  <si>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</si>
  <si>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</si>
  <si>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</si>
  <si>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</si>
  <si>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</si>
  <si>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</si>
  <si>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</si>
  <si>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</si>
  <si>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</si>
  <si>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</si>
  <si>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</si>
  <si>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</si>
  <si>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</si>
  <si>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</si>
  <si>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</si>
  <si>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</si>
  <si>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</si>
  <si>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</si>
  <si>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</si>
  <si>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</si>
  <si>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</si>
  <si>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</si>
  <si>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</si>
  <si>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</si>
  <si>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</si>
  <si>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</si>
  <si>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</si>
  <si>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</si>
  <si>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</si>
  <si>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</si>
  <si>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</si>
  <si>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</si>
  <si>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</si>
  <si>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</si>
  <si>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</si>
  <si>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</si>
  <si>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</si>
  <si>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</si>
  <si>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</si>
  <si>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</si>
  <si>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</si>
  <si>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</si>
  <si>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</si>
  <si>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</si>
  <si>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</si>
  <si>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</si>
  <si>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</si>
  <si>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</si>
  <si>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</si>
  <si>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</si>
  <si>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</si>
  <si>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</si>
  <si>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</si>
  <si>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</si>
  <si>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</si>
  <si>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</si>
  <si>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</si>
  <si>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</si>
  <si>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</si>
  <si>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</si>
  <si>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</si>
  <si>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</si>
  <si>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</si>
  <si>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</si>
  <si>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</si>
  <si>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</si>
  <si>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</si>
  <si>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</si>
  <si>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</si>
  <si>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</si>
  <si>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</si>
  <si>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</si>
  <si>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</si>
  <si>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</si>
  <si>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</si>
  <si>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</si>
  <si>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</si>
  <si>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</si>
  <si>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</si>
  <si>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</si>
  <si>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</si>
  <si>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</si>
  <si>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</si>
  <si>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</si>
  <si>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</si>
  <si>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</si>
  <si>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</si>
  <si>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</si>
  <si>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</si>
  <si>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</si>
  <si>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</si>
  <si>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</si>
  <si>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</si>
  <si>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</si>
  <si>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</si>
  <si>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</si>
  <si>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</si>
  <si>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</si>
  <si>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</si>
  <si>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</si>
  <si>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</si>
  <si>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</si>
  <si>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</si>
  <si>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</si>
  <si>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</si>
  <si>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</si>
  <si>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</si>
  <si>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</si>
  <si>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</si>
  <si>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</si>
  <si>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</si>
  <si>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</si>
  <si>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</si>
  <si>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</si>
  <si>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</si>
  <si>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</si>
  <si>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</si>
  <si>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</si>
  <si>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</si>
  <si>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</si>
  <si>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</si>
  <si>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</si>
  <si>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</si>
  <si>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</si>
  <si>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</si>
  <si>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</si>
  <si>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</si>
  <si>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</si>
  <si>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</si>
  <si>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</si>
  <si>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</si>
  <si>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</si>
  <si>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</si>
  <si>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</si>
  <si>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</si>
  <si>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</si>
  <si>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</si>
  <si>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</si>
  <si>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</si>
  <si>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</si>
  <si>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</si>
  <si>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</si>
  <si>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</si>
  <si>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</si>
  <si>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</si>
  <si>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</si>
  <si>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</si>
  <si>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</si>
  <si>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</si>
  <si>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</si>
  <si>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</si>
  <si>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</si>
  <si>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</si>
  <si>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</si>
  <si>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</si>
  <si>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</si>
  <si>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</si>
  <si>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</si>
  <si>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</si>
  <si>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</si>
  <si>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</si>
  <si>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</si>
  <si>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</si>
  <si>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</si>
  <si>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</si>
  <si>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</si>
  <si>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</si>
  <si>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</si>
  <si>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</si>
  <si>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</si>
  <si>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</si>
  <si>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</si>
  <si>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</si>
  <si>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</si>
  <si>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</si>
  <si>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</si>
  <si>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</si>
  <si>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</si>
  <si>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</si>
  <si>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</si>
  <si>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</si>
  <si>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</si>
  <si>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</si>
  <si>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</si>
  <si>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</si>
  <si>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</si>
  <si>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</si>
  <si>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</si>
  <si>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</si>
  <si>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</si>
  <si>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</si>
  <si>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</si>
  <si>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</si>
  <si>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</si>
  <si>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</si>
  <si>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</si>
  <si>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</si>
  <si>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</si>
  <si>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</si>
  <si>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</si>
  <si>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</si>
  <si>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</si>
  <si>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</si>
  <si>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</si>
  <si>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</si>
  <si>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</si>
  <si>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</si>
  <si>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</si>
  <si>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</si>
  <si>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</si>
  <si>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</si>
  <si>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</si>
  <si>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</si>
  <si>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</si>
  <si>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</si>
  <si>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</si>
  <si>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</si>
  <si>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</si>
  <si>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</si>
  <si>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</si>
  <si>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</si>
  <si>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</si>
  <si>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</si>
  <si>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</si>
  <si>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</si>
  <si>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</si>
  <si>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</si>
  <si>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</si>
  <si>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</si>
  <si>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</si>
  <si>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</si>
  <si>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</si>
  <si>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</si>
  <si>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</si>
  <si>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</si>
  <si>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</si>
  <si>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</si>
  <si>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</si>
  <si>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</si>
  <si>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</si>
  <si>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</si>
  <si>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</si>
  <si>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</si>
  <si>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</si>
  <si>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</si>
  <si>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</si>
  <si>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</si>
  <si>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</si>
  <si>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</si>
  <si>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</si>
  <si>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</si>
  <si>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</si>
  <si>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</si>
  <si>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</si>
  <si>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</si>
  <si>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</si>
  <si>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</si>
  <si>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</si>
  <si>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</si>
  <si>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</si>
  <si>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</si>
  <si>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</si>
  <si>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</si>
  <si>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</si>
  <si>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</si>
  <si>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</si>
  <si>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</si>
  <si>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</si>
  <si>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</si>
  <si>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</si>
  <si>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</si>
  <si>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</si>
  <si>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</si>
  <si>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</si>
  <si>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</si>
  <si>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</si>
  <si>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</si>
  <si>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</si>
  <si>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</si>
  <si>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</si>
  <si>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</si>
  <si>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</si>
  <si>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</si>
  <si>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</si>
  <si>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</si>
  <si>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</si>
  <si>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</si>
  <si>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</si>
  <si>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</si>
  <si>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</si>
  <si>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</si>
  <si>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</si>
  <si>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</si>
  <si>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</si>
  <si>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</si>
  <si>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</si>
  <si>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</si>
  <si>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</si>
  <si>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</si>
  <si>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</si>
  <si>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</si>
  <si>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</si>
  <si>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</si>
  <si>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</si>
  <si>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</si>
  <si>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</si>
  <si>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</si>
  <si>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</si>
  <si>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</si>
  <si>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</si>
  <si>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</si>
  <si>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</si>
  <si>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</si>
  <si>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</si>
  <si>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</si>
  <si>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</si>
  <si>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</si>
  <si>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</si>
  <si>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</si>
  <si>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</si>
  <si>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</si>
  <si>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</si>
  <si>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</si>
  <si>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</si>
  <si>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</si>
  <si>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</si>
  <si>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</si>
  <si>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</si>
  <si>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</si>
  <si>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</si>
  <si>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</si>
  <si>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</si>
  <si>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</si>
  <si>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</si>
  <si>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</si>
  <si>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</si>
  <si>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</si>
  <si>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</si>
  <si>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</si>
  <si>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</si>
  <si>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</si>
  <si>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</si>
  <si>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</si>
  <si>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</si>
  <si>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</si>
  <si>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</si>
  <si>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</si>
  <si>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</si>
  <si>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</si>
  <si>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</si>
  <si>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</si>
  <si>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</si>
  <si>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</si>
  <si>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</si>
  <si>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</si>
  <si>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</si>
  <si>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</si>
  <si>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</si>
  <si>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</si>
  <si>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</si>
  <si>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</si>
  <si>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</si>
  <si>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</si>
  <si>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</si>
  <si>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</si>
  <si>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</si>
  <si>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</si>
  <si>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</si>
  <si>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</si>
  <si>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</si>
  <si>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</si>
  <si>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</si>
  <si>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</si>
  <si>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</si>
  <si>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</si>
  <si>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</si>
  <si>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</si>
  <si>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</si>
  <si>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</si>
  <si>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</si>
  <si>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</si>
  <si>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</si>
  <si>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</si>
  <si>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</si>
  <si>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</si>
  <si>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</si>
  <si>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</si>
  <si>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</si>
  <si>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</si>
  <si>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</si>
  <si>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</si>
  <si>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</si>
  <si>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</si>
  <si>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</si>
  <si>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</si>
  <si>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</si>
  <si>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</si>
  <si>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</si>
  <si>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</si>
  <si>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</si>
  <si>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</si>
  <si>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</si>
  <si>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</si>
  <si>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</si>
  <si>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</si>
  <si>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</si>
  <si>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</si>
  <si>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</si>
  <si>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</si>
  <si>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</si>
  <si>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</si>
  <si>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</si>
  <si>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</si>
  <si>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</si>
  <si>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</si>
  <si>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</si>
  <si>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</si>
  <si>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</si>
  <si>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</si>
  <si>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</si>
  <si>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</si>
  <si>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</si>
  <si>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</si>
  <si>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</si>
  <si>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</si>
  <si>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</si>
  <si>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</si>
  <si>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</si>
  <si>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</si>
  <si>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</si>
  <si>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</si>
  <si>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</si>
  <si>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</si>
  <si>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</si>
  <si>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</si>
  <si>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</si>
  <si>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</si>
  <si>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</si>
  <si>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</si>
  <si>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</si>
  <si>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</si>
  <si>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</si>
  <si>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</si>
  <si>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</si>
  <si>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</si>
  <si>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</si>
  <si>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</si>
  <si>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</si>
  <si>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</si>
  <si>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</si>
  <si>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</si>
  <si>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</si>
  <si>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</si>
  <si>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</si>
  <si>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</si>
  <si>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</si>
  <si>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</si>
  <si>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</si>
  <si>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</si>
  <si>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</si>
  <si>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</si>
  <si>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</si>
  <si>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</si>
  <si>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</si>
  <si>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</si>
  <si>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</si>
  <si>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</si>
  <si>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</si>
  <si>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</si>
  <si>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</si>
  <si>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</si>
  <si>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</si>
  <si>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</si>
  <si>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</si>
  <si>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</si>
  <si>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</si>
  <si>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</si>
  <si>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</si>
  <si>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</si>
  <si>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</si>
  <si>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</si>
  <si>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</si>
  <si>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</si>
  <si>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</si>
  <si>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</si>
  <si>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</si>
  <si>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</si>
  <si>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</si>
  <si>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</si>
  <si>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</si>
  <si>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</si>
  <si>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</si>
  <si>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</si>
  <si>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</si>
  <si>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</si>
  <si>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</si>
  <si>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</si>
  <si>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</si>
  <si>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</si>
  <si>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</si>
  <si>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</si>
  <si>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</si>
  <si>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</si>
  <si>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</si>
  <si>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</si>
  <si>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</si>
  <si>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</si>
  <si>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</si>
  <si>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</si>
  <si>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</si>
  <si>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</si>
  <si>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</si>
  <si>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</si>
  <si>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</si>
  <si>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</si>
  <si>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</si>
  <si>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</si>
  <si>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</si>
  <si>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</si>
  <si>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</si>
  <si>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</si>
  <si>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</si>
  <si>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</si>
  <si>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</si>
  <si>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</si>
  <si>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</si>
  <si>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</si>
  <si>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</si>
  <si>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</si>
  <si>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</si>
  <si>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</si>
  <si>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</si>
  <si>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</si>
  <si>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</si>
  <si>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</si>
  <si>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</si>
  <si>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</si>
  <si>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</si>
  <si>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</si>
  <si>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</si>
  <si>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</si>
  <si>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</si>
  <si>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</si>
  <si>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</si>
  <si>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</si>
  <si>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</si>
  <si>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</si>
  <si>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</si>
  <si>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</si>
  <si>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</si>
  <si>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</si>
  <si>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</si>
  <si>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</si>
  <si>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</si>
  <si>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</si>
  <si>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</si>
  <si>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</si>
  <si>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</si>
  <si>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</si>
  <si>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</si>
  <si>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</si>
  <si>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</si>
  <si>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</si>
  <si>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</si>
  <si>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</si>
  <si>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</si>
  <si>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</si>
  <si>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</si>
  <si>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</si>
  <si>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</si>
  <si>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</si>
  <si>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</si>
  <si>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</si>
  <si>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</si>
  <si>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</si>
  <si>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</si>
  <si>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</si>
  <si>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</si>
  <si>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</si>
  <si>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</si>
  <si>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</si>
  <si>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</si>
  <si>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</si>
  <si>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</si>
  <si>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</si>
  <si>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</si>
  <si>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</si>
  <si>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</si>
  <si>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</si>
  <si>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</si>
  <si>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</si>
  <si>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</si>
  <si>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</si>
  <si>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</si>
  <si>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</si>
  <si>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</si>
  <si>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</si>
  <si>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</si>
  <si>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</si>
  <si>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</si>
  <si>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</si>
  <si>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</si>
  <si>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</si>
  <si>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</si>
  <si>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</si>
  <si>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</si>
  <si>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</si>
  <si>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</si>
  <si>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</si>
  <si>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</si>
  <si>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</si>
  <si>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</si>
  <si>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</si>
  <si>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</si>
  <si>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</si>
  <si>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</si>
  <si>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</si>
  <si>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</si>
  <si>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</si>
  <si>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</si>
  <si>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</si>
  <si>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</si>
  <si>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</si>
  <si>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</si>
  <si>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</si>
  <si>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</si>
  <si>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</si>
  <si>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</si>
  <si>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</si>
  <si>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</si>
  <si>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</si>
  <si>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</si>
  <si>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</si>
  <si>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</si>
  <si>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</si>
  <si>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</si>
  <si>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</si>
  <si>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</si>
  <si>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</si>
  <si>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</si>
  <si>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</si>
  <si>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</si>
  <si>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</si>
  <si>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</si>
  <si>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</si>
  <si>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</si>
  <si>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</si>
  <si>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</si>
  <si>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</si>
  <si>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</si>
  <si>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</si>
  <si>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</si>
  <si>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</si>
  <si>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</si>
  <si>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</si>
  <si>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</si>
  <si>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</si>
  <si>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</si>
  <si>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</si>
  <si>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</si>
  <si>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</si>
  <si>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</si>
  <si>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</si>
  <si>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</si>
  <si>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</si>
  <si>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</si>
  <si>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</si>
  <si>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</si>
  <si>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</si>
  <si>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</si>
  <si>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</si>
  <si>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</si>
  <si>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</si>
  <si>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</si>
  <si>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</si>
  <si>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</si>
  <si>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</si>
  <si>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</si>
  <si>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</si>
  <si>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</si>
  <si>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</si>
  <si>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</si>
  <si>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</si>
  <si>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</si>
  <si>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</si>
  <si>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</si>
  <si>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</si>
  <si>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</si>
  <si>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</si>
  <si>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</si>
  <si>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</si>
  <si>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</si>
  <si>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</si>
  <si>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</si>
  <si>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</si>
  <si>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</si>
  <si>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</si>
  <si>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</si>
  <si>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</si>
  <si>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</si>
  <si>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</si>
  <si>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</si>
  <si>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</si>
  <si>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</si>
  <si>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</si>
  <si>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</si>
  <si>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</si>
  <si>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</si>
  <si>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</si>
  <si>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</si>
  <si>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</si>
  <si>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</si>
  <si>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</si>
  <si>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</si>
  <si>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</si>
  <si>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</si>
  <si>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</si>
  <si>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</si>
  <si>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</si>
  <si>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</si>
  <si>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</si>
  <si>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</si>
  <si>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</si>
  <si>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</si>
  <si>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</si>
  <si>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</si>
  <si>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</si>
  <si>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</si>
  <si>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</si>
  <si>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</si>
  <si>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</si>
  <si>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</si>
  <si>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</si>
  <si>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</si>
  <si>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</si>
  <si>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</si>
  <si>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</si>
  <si>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</si>
  <si>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</si>
  <si>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</si>
  <si>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</si>
  <si>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</si>
  <si>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</si>
  <si>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</si>
  <si>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</si>
  <si>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</si>
  <si>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</si>
  <si>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</si>
  <si>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</si>
  <si>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</si>
  <si>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</si>
  <si>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</si>
  <si>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</si>
  <si>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</si>
  <si>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</si>
  <si>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</si>
  <si>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</si>
  <si>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</si>
  <si>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</si>
  <si>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</si>
  <si>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</si>
  <si>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</si>
  <si>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</si>
  <si>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</si>
  <si>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</si>
  <si>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</si>
  <si>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</si>
  <si>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</si>
  <si>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</si>
  <si>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</si>
  <si>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</si>
  <si>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</si>
  <si>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</si>
  <si>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</si>
  <si>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</si>
  <si>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</si>
  <si>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</si>
  <si>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</si>
  <si>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</si>
  <si>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</si>
  <si>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</si>
  <si>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</si>
  <si>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</si>
  <si>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</si>
  <si>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</si>
  <si>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</si>
  <si>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</si>
  <si>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</si>
  <si>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</si>
  <si>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</si>
  <si>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</si>
  <si>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</si>
  <si>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</si>
  <si>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</si>
  <si>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</si>
  <si>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</si>
  <si>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</si>
  <si>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</si>
  <si>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</si>
  <si>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</si>
  <si>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</si>
  <si>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</si>
  <si>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</si>
  <si>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</si>
  <si>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</si>
  <si>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</si>
  <si>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</si>
  <si>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</si>
  <si>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</si>
  <si>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</si>
  <si>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</si>
  <si>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</si>
  <si>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</si>
  <si>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</si>
  <si>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</si>
  <si>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</si>
  <si>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</si>
  <si>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</si>
  <si>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</si>
  <si>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</si>
  <si>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</si>
  <si>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</si>
  <si>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</si>
  <si>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</si>
  <si>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</si>
  <si>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</si>
  <si>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</si>
  <si>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</si>
  <si>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</si>
  <si>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</si>
  <si>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</si>
  <si>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</si>
  <si>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</si>
  <si>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</si>
  <si>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</si>
  <si>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</si>
  <si>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</si>
  <si>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</si>
  <si>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</si>
  <si>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</si>
  <si>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</si>
  <si>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</si>
  <si>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</si>
  <si>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</si>
  <si>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</si>
  <si>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</si>
  <si>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</si>
  <si>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</si>
  <si>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</si>
  <si>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</si>
  <si>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</si>
  <si>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</si>
  <si>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</si>
  <si>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</si>
  <si>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</si>
  <si>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</si>
  <si>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</si>
  <si>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</si>
  <si>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</si>
  <si>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</si>
  <si>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</si>
  <si>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</si>
  <si>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</si>
  <si>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</si>
  <si>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</si>
  <si>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</si>
  <si>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</si>
  <si>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</si>
  <si>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</si>
  <si>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</si>
  <si>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</si>
  <si>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</si>
  <si>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</si>
  <si>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</si>
  <si>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</si>
  <si>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</si>
  <si>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</si>
  <si>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</si>
  <si>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</si>
  <si>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</si>
  <si>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</si>
  <si>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</si>
  <si>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</si>
  <si>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</si>
  <si>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</si>
  <si>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</si>
  <si>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</si>
  <si>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</si>
  <si>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</si>
  <si>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</si>
  <si>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</si>
  <si>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</si>
  <si>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</si>
  <si>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</si>
  <si>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</si>
  <si>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</si>
  <si>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</si>
  <si>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</si>
  <si>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</si>
  <si>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</si>
  <si>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</si>
  <si>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</si>
  <si>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</si>
  <si>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</si>
  <si>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</si>
  <si>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</si>
  <si>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</si>
  <si>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</si>
  <si>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</si>
  <si>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</si>
  <si>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</si>
  <si>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</si>
  <si>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</si>
  <si>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</si>
  <si>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</si>
  <si>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</si>
  <si>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</si>
  <si>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</si>
  <si>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</si>
  <si>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</si>
  <si>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</si>
  <si>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</si>
  <si>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</si>
  <si>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</si>
  <si>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</si>
  <si>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</si>
  <si>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</si>
  <si>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</si>
  <si>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</si>
  <si>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</si>
  <si>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</si>
  <si>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</si>
  <si>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</si>
  <si>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</si>
  <si>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</si>
  <si>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</si>
  <si>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</si>
  <si>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</si>
  <si>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</si>
  <si>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</si>
  <si>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</si>
  <si>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</si>
  <si>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</si>
  <si>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</si>
  <si>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</si>
  <si>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</si>
  <si>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</si>
  <si>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</si>
  <si>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</si>
  <si>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</si>
  <si>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</si>
  <si>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</si>
  <si>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</si>
  <si>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</si>
  <si>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</si>
  <si>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</si>
  <si>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</si>
  <si>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</si>
  <si>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</si>
  <si>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</si>
  <si>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</si>
  <si>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</si>
  <si>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</si>
  <si>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</si>
  <si>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</si>
  <si>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</si>
  <si>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</si>
  <si>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</si>
  <si>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</si>
  <si>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</si>
  <si>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</si>
  <si>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</si>
  <si>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</si>
  <si>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</si>
  <si>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</si>
  <si>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</si>
  <si>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</si>
  <si>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</si>
  <si>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</si>
  <si>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</si>
  <si>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</si>
  <si>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</si>
  <si>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</si>
  <si>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</si>
  <si>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</si>
  <si>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</si>
  <si>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</si>
  <si>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</si>
  <si>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</si>
  <si>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</si>
  <si>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</si>
  <si>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</si>
  <si>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</si>
  <si>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</si>
  <si>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</si>
  <si>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</si>
  <si>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</si>
  <si>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</si>
  <si>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</si>
  <si>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</si>
  <si>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</si>
  <si>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</si>
  <si>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</si>
  <si>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</si>
  <si>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</si>
  <si>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</si>
  <si>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</si>
  <si>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</si>
  <si>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</si>
  <si>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</si>
  <si>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</si>
  <si>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</si>
  <si>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</si>
  <si>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</si>
  <si>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</si>
  <si>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</si>
  <si>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</si>
  <si>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</si>
  <si>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</si>
  <si>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</si>
  <si>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</si>
  <si>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</si>
  <si>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</si>
  <si>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</si>
  <si>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</si>
  <si>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</si>
  <si>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</si>
  <si>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</si>
  <si>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</si>
  <si>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</si>
  <si>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</si>
  <si>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</si>
  <si>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</si>
  <si>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</si>
  <si>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</si>
  <si>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</si>
  <si>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</si>
  <si>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</si>
  <si>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</si>
  <si>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</si>
  <si>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</si>
  <si>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</si>
  <si>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</si>
  <si>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</si>
  <si>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</si>
  <si>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</si>
  <si>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</si>
  <si>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</si>
  <si>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</si>
  <si>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</si>
  <si>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</si>
  <si>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</si>
  <si>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</si>
  <si>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</si>
  <si>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</si>
  <si>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</si>
  <si>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</si>
  <si>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</si>
  <si>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</si>
  <si>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</si>
  <si>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</si>
  <si>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</si>
  <si>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</si>
  <si>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</si>
  <si>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</si>
  <si>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</si>
  <si>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</si>
  <si>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</si>
  <si>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</si>
  <si>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</si>
  <si>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</si>
  <si>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</si>
  <si>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</si>
  <si>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</si>
  <si>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</si>
  <si>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</si>
  <si>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</si>
  <si>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</si>
  <si>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</si>
  <si>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</si>
  <si>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</si>
  <si>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</si>
  <si>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</si>
  <si>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</si>
  <si>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</si>
  <si>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</si>
  <si>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</si>
  <si>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</si>
  <si>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</si>
  <si>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</si>
  <si>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</si>
  <si>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</si>
  <si>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</si>
  <si>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</si>
  <si>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</si>
  <si>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</si>
  <si>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</si>
  <si>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</si>
  <si>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</si>
  <si>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</si>
  <si>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</si>
  <si>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</si>
  <si>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</si>
  <si>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</si>
  <si>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</si>
  <si>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</si>
  <si>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</si>
  <si>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</si>
  <si>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</si>
  <si>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</si>
  <si>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</si>
  <si>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</si>
  <si>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</si>
  <si>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</si>
  <si>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</si>
  <si>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</si>
  <si>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</si>
  <si>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</si>
  <si>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</si>
  <si>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</si>
  <si>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</si>
  <si>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</si>
  <si>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</si>
  <si>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</si>
  <si>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</si>
  <si>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</si>
  <si>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</si>
  <si>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</si>
  <si>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</si>
  <si>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</si>
  <si>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</si>
  <si>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</si>
  <si>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</si>
  <si>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</si>
  <si>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</si>
  <si>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</si>
  <si>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</si>
  <si>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</si>
  <si>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</si>
  <si>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</si>
  <si>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</si>
  <si>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</si>
  <si>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</si>
  <si>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</si>
  <si>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</si>
  <si>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</si>
  <si>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</si>
  <si>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</si>
  <si>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</si>
  <si>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</si>
  <si>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</si>
  <si>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</si>
  <si>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</si>
  <si>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</si>
  <si>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</si>
  <si>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</si>
  <si>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</si>
  <si>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</si>
  <si>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</si>
  <si>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</si>
  <si>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</si>
  <si>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</si>
  <si>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</si>
  <si>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</si>
  <si>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</si>
  <si>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</si>
  <si>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</si>
  <si>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</si>
  <si>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</si>
  <si>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</si>
  <si>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</si>
  <si>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</si>
  <si>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</si>
  <si>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</si>
  <si>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</si>
  <si>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</si>
  <si>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</si>
  <si>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</si>
  <si>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</si>
  <si>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</si>
  <si>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</si>
  <si>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</si>
  <si>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</si>
  <si>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</si>
  <si>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</si>
  <si>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</si>
  <si>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</si>
  <si>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</si>
  <si>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</si>
  <si>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</si>
  <si>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</si>
  <si>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</si>
  <si>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</si>
  <si>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</si>
  <si>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</si>
  <si>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</si>
  <si>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</si>
  <si>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</si>
  <si>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</si>
  <si>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</si>
  <si>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</si>
  <si>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</si>
  <si>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</si>
  <si>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</si>
  <si>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</si>
  <si>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</si>
  <si>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</si>
  <si>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</si>
  <si>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</si>
  <si>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</si>
  <si>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</si>
  <si>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</si>
  <si>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</si>
  <si>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</si>
  <si>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</si>
  <si>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</si>
  <si>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</si>
  <si>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</si>
  <si>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</si>
  <si>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</si>
  <si>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</si>
  <si>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</si>
  <si>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</si>
  <si>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</si>
  <si>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</si>
  <si>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</si>
  <si>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</si>
  <si>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</si>
  <si>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</si>
  <si>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</si>
  <si>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</si>
  <si>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</si>
  <si>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</si>
  <si>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</si>
  <si>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</si>
  <si>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</si>
  <si>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</si>
  <si>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</si>
  <si>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</si>
  <si>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</si>
  <si>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</si>
  <si>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</si>
  <si>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</si>
  <si>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</si>
  <si>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</si>
  <si>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</si>
  <si>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</si>
  <si>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</si>
  <si>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</si>
  <si>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</si>
  <si>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</si>
  <si>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</si>
  <si>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</si>
  <si>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</si>
  <si>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</si>
  <si>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</si>
  <si>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</si>
  <si>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</si>
  <si>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</si>
  <si>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</si>
  <si>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</si>
  <si>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</si>
  <si>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</si>
  <si>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</si>
  <si>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</si>
  <si>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</si>
  <si>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</si>
  <si>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</si>
  <si>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</si>
  <si>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</si>
  <si>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</si>
  <si>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</si>
  <si>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</si>
  <si>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</si>
  <si>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</si>
  <si>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</si>
  <si>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</si>
  <si>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</si>
  <si>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</si>
  <si>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</si>
  <si>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</si>
  <si>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</si>
  <si>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</si>
  <si>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</si>
  <si>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</si>
  <si>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</si>
  <si>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</si>
  <si>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</si>
  <si>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</si>
  <si>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</si>
  <si>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</si>
  <si>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</si>
  <si>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</si>
  <si>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</si>
  <si>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</si>
  <si>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</si>
  <si>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</si>
  <si>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</si>
  <si>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</si>
  <si>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</si>
  <si>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</si>
  <si>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</si>
  <si>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</si>
  <si>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</si>
  <si>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</si>
  <si>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</si>
  <si>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</si>
  <si>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</si>
  <si>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</si>
  <si>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</si>
  <si>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</si>
  <si>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</si>
  <si>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</si>
  <si>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</si>
  <si>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</si>
  <si>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</si>
  <si>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</si>
  <si>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</si>
  <si>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</si>
  <si>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</si>
  <si>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</si>
  <si>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</si>
  <si>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</si>
  <si>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</si>
  <si>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</si>
  <si>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</si>
  <si>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</si>
  <si>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</si>
  <si>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</si>
  <si>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</si>
  <si>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</si>
  <si>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</si>
  <si>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</si>
  <si>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</si>
  <si>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</si>
  <si>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</si>
  <si>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</si>
  <si>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</si>
  <si>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</si>
  <si>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</si>
  <si>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</si>
  <si>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</si>
  <si>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</si>
  <si>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</si>
  <si>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</si>
  <si>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</si>
  <si>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</si>
  <si>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</si>
  <si>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</si>
  <si>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</si>
  <si>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</si>
  <si>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</si>
  <si>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</si>
  <si>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</si>
  <si>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</si>
  <si>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</si>
  <si>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</si>
  <si>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</si>
  <si>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</si>
  <si>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</si>
  <si>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</si>
  <si>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</si>
  <si>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</si>
  <si>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</si>
  <si>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</si>
  <si>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</si>
  <si>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</si>
  <si>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</si>
  <si>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</si>
  <si>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</si>
  <si>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</si>
  <si>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</si>
  <si>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</si>
  <si>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</si>
  <si>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</si>
  <si>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</si>
  <si>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</si>
  <si>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</si>
  <si>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</si>
  <si>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</si>
  <si>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</si>
  <si>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</si>
  <si>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</si>
  <si>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</si>
  <si>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</si>
  <si>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</si>
  <si>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</si>
  <si>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</si>
  <si>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</si>
  <si>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</si>
  <si>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</si>
  <si>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</si>
  <si>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</si>
  <si>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</si>
  <si>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</si>
  <si>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</si>
  <si>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</si>
  <si>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</si>
  <si>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</si>
  <si>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</si>
  <si>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</si>
  <si>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</si>
  <si>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</si>
  <si>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</si>
  <si>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</si>
  <si>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</si>
  <si>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</si>
  <si>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</si>
  <si>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</si>
  <si>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</si>
  <si>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</si>
  <si>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</si>
  <si>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</si>
  <si>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</si>
  <si>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</si>
  <si>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</si>
  <si>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</si>
  <si>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</si>
  <si>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</si>
  <si>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</si>
  <si>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</si>
  <si>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</si>
  <si>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</si>
  <si>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</si>
  <si>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</si>
  <si>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</si>
  <si>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</si>
  <si>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</si>
  <si>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</si>
  <si>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</si>
  <si>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</si>
  <si>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</si>
  <si>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</si>
  <si>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</si>
  <si>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</si>
  <si>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</si>
  <si>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</si>
  <si>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</si>
  <si>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</si>
  <si>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</si>
  <si>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</si>
  <si>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</si>
  <si>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</si>
  <si>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</si>
  <si>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</si>
  <si>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</si>
  <si>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</si>
  <si>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</si>
  <si>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</si>
  <si>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</si>
  <si>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</si>
  <si>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</si>
  <si>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</si>
  <si>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</si>
  <si>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</si>
  <si>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</si>
  <si>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</si>
  <si>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</si>
  <si>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</si>
  <si>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</si>
  <si>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</si>
  <si>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</si>
  <si>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</si>
  <si>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</si>
  <si>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</si>
  <si>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</si>
  <si>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</si>
  <si>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</si>
  <si>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</si>
  <si>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</si>
  <si>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</si>
  <si>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</si>
  <si>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</si>
  <si>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</si>
  <si>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</si>
  <si>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</si>
  <si>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</si>
  <si>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</si>
  <si>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</si>
  <si>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</si>
  <si>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</si>
  <si>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</si>
  <si>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</si>
  <si>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</si>
  <si>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</si>
  <si>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</si>
  <si>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</si>
  <si>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</si>
  <si>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</si>
  <si>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</si>
  <si>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</si>
  <si>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</si>
  <si>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</si>
  <si>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</si>
  <si>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</si>
  <si>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</si>
  <si>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</si>
  <si>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</si>
  <si>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</si>
  <si>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</si>
  <si>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</si>
  <si>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</si>
  <si>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</si>
  <si>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</si>
  <si>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</si>
  <si>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</si>
  <si>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</si>
  <si>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</si>
  <si>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</si>
  <si>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</si>
  <si>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</si>
  <si>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</si>
  <si>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</si>
  <si>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</si>
  <si>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</si>
  <si>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</si>
  <si>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</si>
  <si>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</si>
  <si>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</si>
  <si>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</si>
  <si>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</si>
  <si>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</si>
  <si>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</si>
  <si>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</si>
  <si>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</si>
  <si>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</si>
  <si>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</si>
  <si>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</si>
  <si>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</si>
  <si>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</si>
  <si>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</si>
  <si>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</si>
  <si>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</si>
  <si>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</si>
  <si>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</si>
  <si>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</si>
  <si>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</si>
  <si>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</si>
  <si>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</si>
  <si>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</si>
  <si>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</si>
  <si>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</si>
  <si>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</si>
  <si>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</si>
  <si>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</si>
  <si>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</si>
  <si>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</si>
  <si>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</si>
  <si>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</si>
  <si>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</si>
  <si>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</si>
  <si>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</si>
  <si>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</si>
  <si>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</si>
  <si>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</si>
  <si>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</si>
  <si>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</si>
  <si>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</si>
  <si>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</si>
  <si>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</si>
  <si>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</si>
  <si>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</si>
  <si>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</si>
  <si>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</si>
  <si>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</si>
  <si>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</si>
  <si>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</si>
  <si>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</si>
  <si>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</si>
  <si>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</si>
  <si>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</si>
  <si>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</si>
  <si>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</si>
  <si>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</si>
  <si>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</si>
  <si>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</si>
  <si>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</si>
  <si>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</si>
  <si>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</si>
  <si>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</si>
  <si>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</si>
  <si>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</si>
  <si>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</si>
  <si>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</si>
  <si>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</si>
  <si>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</si>
  <si>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</si>
  <si>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</si>
  <si>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</si>
  <si>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</si>
  <si>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</si>
  <si>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</si>
  <si>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</si>
  <si>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</si>
  <si>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</si>
  <si>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</si>
  <si>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</si>
  <si>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</si>
  <si>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</si>
  <si>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</si>
  <si>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</si>
  <si>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</si>
  <si>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</si>
  <si>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</si>
  <si>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</si>
  <si>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</si>
  <si>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</si>
  <si>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</si>
  <si>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</si>
  <si>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</si>
  <si>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</si>
  <si>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</si>
  <si>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</si>
  <si>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</si>
  <si>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</si>
  <si>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</si>
  <si>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</si>
  <si>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</si>
  <si>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</si>
  <si>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</si>
  <si>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</si>
  <si>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</si>
  <si>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</si>
  <si>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</si>
  <si>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</si>
  <si>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</si>
  <si>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</si>
  <si>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</si>
  <si>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</si>
  <si>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</si>
  <si>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</si>
  <si>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</si>
  <si>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</si>
  <si>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</si>
  <si>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</si>
  <si>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</si>
  <si>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</si>
  <si>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</si>
  <si>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</si>
  <si>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</si>
  <si>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</si>
  <si>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</si>
  <si>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</si>
  <si>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</si>
  <si>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</si>
  <si>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</si>
  <si>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</si>
  <si>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</si>
  <si>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</si>
  <si>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</si>
  <si>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</si>
  <si>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</si>
  <si>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</si>
  <si>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</si>
  <si>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</si>
  <si>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</si>
  <si>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</si>
  <si>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</si>
  <si>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</si>
  <si>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</si>
  <si>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</si>
  <si>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</si>
  <si>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</si>
  <si>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</si>
  <si>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</si>
  <si>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</si>
  <si>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</si>
  <si>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</si>
  <si>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</si>
  <si>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</si>
  <si>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</si>
  <si>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</si>
  <si>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</si>
  <si>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</si>
  <si>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</si>
  <si>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</si>
  <si>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</si>
  <si>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</si>
  <si>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</si>
  <si>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</si>
  <si>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</si>
  <si>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</si>
  <si>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</si>
  <si>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</si>
  <si>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</si>
  <si>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</si>
  <si>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</si>
  <si>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</si>
  <si>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</si>
  <si>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</si>
  <si>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</si>
  <si>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</si>
  <si>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</si>
  <si>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</si>
  <si>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</si>
  <si>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</si>
  <si>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</si>
  <si>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</si>
  <si>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</si>
  <si>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</si>
  <si>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</si>
  <si>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</si>
  <si>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</si>
  <si>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</si>
  <si>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</si>
  <si>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</si>
  <si>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</si>
  <si>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</si>
  <si>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</si>
  <si>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</si>
  <si>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</si>
  <si>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</si>
  <si>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</si>
  <si>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</si>
  <si>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</si>
  <si>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</si>
  <si>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</si>
  <si>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</si>
  <si>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</si>
  <si>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</si>
  <si>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</si>
  <si>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</si>
  <si>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</si>
  <si>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</si>
  <si>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</si>
  <si>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</si>
  <si>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</si>
  <si>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</si>
  <si>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</si>
  <si>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</si>
  <si>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</si>
  <si>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</si>
  <si>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</si>
  <si>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</si>
  <si>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</si>
  <si>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</si>
  <si>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</si>
  <si>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</si>
  <si>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</si>
  <si>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</si>
  <si>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</si>
  <si>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</si>
  <si>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</si>
  <si>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</si>
  <si>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</si>
  <si>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</si>
  <si>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</si>
  <si>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</si>
  <si>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</si>
  <si>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</si>
  <si>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</si>
  <si>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</si>
  <si>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</si>
  <si>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</si>
  <si>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</si>
  <si>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</si>
  <si>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</si>
  <si>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</si>
  <si>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</si>
  <si>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</si>
  <si>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</si>
  <si>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</si>
  <si>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</si>
  <si>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</si>
  <si>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</si>
  <si>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</si>
  <si>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</si>
  <si>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</si>
  <si>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</si>
  <si>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</si>
  <si>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</si>
  <si>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</si>
  <si>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</si>
  <si>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</si>
  <si>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</si>
  <si>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</si>
  <si>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</si>
  <si>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</si>
  <si>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</si>
  <si>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</si>
  <si>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</si>
  <si>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</si>
  <si>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</si>
  <si>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</si>
  <si>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</si>
  <si>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</si>
  <si>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</si>
  <si>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</si>
  <si>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</si>
  <si>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</si>
  <si>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</si>
  <si>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</si>
  <si>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</si>
  <si>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</si>
  <si>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</si>
  <si>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</si>
  <si>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</si>
  <si>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</si>
  <si>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</si>
  <si>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</si>
  <si>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</si>
  <si>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</si>
  <si>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</si>
  <si>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</si>
  <si>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</si>
  <si>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</si>
  <si>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</si>
  <si>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</si>
  <si>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</si>
  <si>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</si>
  <si>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</si>
  <si>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</si>
  <si>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</si>
  <si>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</si>
  <si>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</si>
  <si>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</si>
  <si>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</si>
  <si>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</si>
  <si>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</si>
  <si>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</si>
  <si>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</si>
  <si>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</si>
  <si>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</si>
  <si>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</si>
  <si>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</si>
  <si>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</si>
  <si>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</si>
  <si>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</si>
  <si>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</si>
  <si>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</si>
  <si>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</si>
  <si>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</si>
  <si>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</si>
  <si>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</si>
  <si>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</si>
  <si>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</si>
  <si>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</si>
  <si>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</si>
  <si>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</si>
  <si>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</si>
  <si>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</si>
  <si>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</si>
  <si>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</si>
  <si>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</si>
  <si>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</si>
  <si>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</si>
  <si>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</si>
  <si>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</si>
  <si>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</si>
  <si>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</si>
  <si>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</si>
  <si>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</si>
  <si>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</si>
  <si>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</si>
  <si>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</si>
  <si>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</si>
  <si>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</si>
  <si>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</si>
  <si>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</si>
  <si>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</si>
  <si>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</si>
  <si>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</si>
  <si>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</si>
  <si>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</si>
  <si>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</si>
  <si>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</si>
  <si>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</si>
  <si>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</si>
  <si>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</si>
  <si>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</si>
  <si>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</si>
  <si>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</si>
  <si>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</si>
  <si>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</si>
  <si>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</si>
  <si>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</si>
  <si>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</si>
  <si>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</si>
  <si>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</si>
  <si>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</si>
  <si>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</si>
  <si>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</si>
  <si>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</si>
  <si>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</si>
  <si>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</si>
  <si>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</si>
  <si>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</si>
  <si>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</si>
  <si>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</si>
  <si>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</si>
  <si>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</si>
  <si>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</si>
  <si>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</si>
  <si>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</si>
  <si>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</si>
  <si>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</si>
  <si>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</si>
  <si>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</si>
  <si>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</si>
  <si>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</si>
  <si>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</si>
  <si>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</si>
  <si>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</si>
  <si>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</si>
  <si>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</si>
  <si>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</si>
  <si>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</si>
  <si>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</si>
  <si>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</si>
  <si>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</si>
  <si>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</si>
  <si>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</si>
  <si>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</si>
  <si>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</si>
  <si>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</si>
  <si>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</si>
  <si>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</si>
  <si>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</si>
  <si>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</si>
  <si>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</si>
  <si>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</si>
  <si>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</si>
  <si>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</si>
  <si>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</si>
  <si>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</si>
  <si>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</si>
  <si>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</si>
  <si>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</si>
  <si>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</si>
  <si>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</si>
  <si>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</si>
  <si>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</si>
  <si>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</si>
  <si>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</si>
  <si>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</si>
  <si>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</si>
  <si>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</si>
  <si>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</si>
  <si>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</si>
  <si>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</si>
  <si>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</si>
  <si>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</si>
  <si>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</si>
  <si>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</si>
  <si>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</si>
  <si>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</si>
  <si>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</si>
  <si>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</si>
  <si>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</si>
  <si>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</si>
  <si>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</si>
  <si>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</si>
  <si>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</si>
  <si>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</si>
  <si>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</si>
  <si>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</si>
  <si>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</si>
  <si>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</si>
  <si>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</si>
  <si>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</si>
  <si>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</si>
  <si>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</si>
  <si>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</si>
  <si>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</si>
  <si>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</si>
  <si>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</si>
  <si>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</si>
  <si>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</si>
  <si>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</si>
  <si>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</si>
  <si>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</si>
  <si>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</si>
  <si>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</si>
  <si>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</si>
  <si>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</si>
  <si>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</si>
  <si>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</si>
  <si>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</si>
  <si>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</si>
  <si>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</si>
  <si>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</si>
  <si>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</si>
  <si>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</si>
  <si>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</si>
  <si>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</si>
  <si>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</si>
  <si>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</si>
  <si>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</si>
  <si>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</si>
  <si>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</si>
  <si>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</si>
  <si>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</si>
  <si>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</si>
  <si>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</si>
  <si>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</si>
  <si>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</si>
  <si>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</si>
  <si>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</si>
  <si>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</si>
  <si>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</si>
  <si>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</si>
  <si>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</si>
  <si>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</si>
  <si>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</si>
  <si>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</si>
  <si>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</si>
  <si>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</si>
  <si>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</si>
  <si>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</si>
  <si>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</si>
  <si>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</si>
  <si>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</si>
  <si>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</si>
  <si>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</si>
  <si>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</si>
  <si>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</si>
  <si>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</si>
  <si>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</si>
  <si>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</si>
  <si>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</si>
  <si>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</si>
  <si>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</si>
  <si>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</si>
  <si>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</si>
  <si>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</si>
  <si>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</si>
  <si>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</si>
  <si>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</si>
  <si>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</si>
  <si>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</si>
  <si>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</si>
  <si>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</si>
  <si>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</si>
  <si>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</si>
  <si>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</si>
  <si>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</si>
  <si>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</si>
  <si>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</si>
  <si>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</si>
  <si>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</si>
  <si>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</si>
  <si>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</si>
  <si>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</si>
  <si>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</si>
  <si>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</si>
  <si>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</si>
  <si>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</si>
  <si>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</si>
  <si>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</si>
  <si>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</si>
  <si>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</si>
  <si>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</si>
  <si>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</si>
  <si>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</si>
  <si>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</si>
  <si>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</si>
  <si>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</si>
  <si>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</si>
  <si>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</si>
  <si>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</si>
  <si>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</si>
  <si>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</si>
  <si>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</si>
  <si>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</si>
  <si>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</si>
  <si>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</si>
  <si>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</si>
  <si>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</si>
  <si>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</si>
  <si>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</si>
  <si>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</si>
  <si>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</si>
  <si>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</si>
  <si>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</si>
  <si>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</si>
  <si>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</si>
  <si>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</si>
  <si>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</si>
  <si>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</si>
  <si>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</si>
  <si>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</si>
  <si>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</si>
  <si>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</si>
  <si>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</si>
  <si>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</si>
  <si>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</si>
  <si>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</si>
  <si>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</si>
  <si>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</si>
  <si>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</si>
  <si>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</si>
  <si>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</si>
  <si>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</si>
  <si>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</si>
  <si>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</si>
  <si>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</si>
  <si>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</si>
  <si>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</si>
  <si>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</si>
  <si>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</si>
  <si>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</si>
  <si>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</si>
  <si>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</si>
  <si>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</si>
  <si>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</si>
  <si>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</si>
  <si>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</si>
  <si>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</si>
  <si>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</si>
  <si>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</si>
  <si>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</si>
  <si>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</si>
  <si>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</si>
  <si>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</si>
  <si>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</si>
  <si>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</si>
  <si>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</si>
  <si>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</si>
  <si>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</si>
  <si>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</si>
  <si>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</si>
  <si>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</si>
  <si>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</si>
  <si>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</si>
  <si>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</si>
  <si>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</si>
  <si>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</si>
  <si>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</si>
  <si>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</si>
  <si>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</si>
  <si>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</si>
  <si>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</si>
  <si>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</si>
  <si>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</si>
  <si>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</si>
  <si>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</si>
  <si>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</si>
  <si>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</si>
  <si>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</si>
  <si>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</si>
  <si>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</si>
  <si>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</si>
  <si>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</si>
  <si>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</si>
  <si>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</si>
  <si>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</si>
  <si>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</si>
  <si>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</si>
  <si>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</si>
  <si>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</si>
  <si>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</si>
  <si>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</si>
  <si>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</si>
  <si>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</si>
  <si>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</si>
  <si>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</si>
  <si>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</si>
  <si>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</si>
  <si>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</si>
  <si>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</si>
  <si>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</si>
  <si>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</si>
  <si>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</si>
  <si>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</si>
  <si>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</si>
  <si>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</si>
  <si>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</si>
  <si>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</si>
  <si>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</si>
  <si>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</si>
  <si>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</si>
  <si>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</si>
  <si>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</si>
  <si>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</si>
  <si>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</si>
  <si>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</si>
  <si>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</si>
  <si>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</si>
  <si>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</si>
  <si>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</si>
  <si>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</si>
  <si>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</si>
  <si>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</si>
  <si>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</si>
  <si>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</si>
  <si>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</si>
  <si>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</si>
  <si>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</si>
  <si>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</si>
  <si>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</si>
  <si>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</si>
  <si>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</si>
  <si>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</si>
  <si>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</si>
  <si>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</si>
  <si>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</si>
  <si>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</si>
  <si>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</si>
  <si>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</si>
  <si>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</si>
  <si>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</si>
  <si>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</si>
  <si>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</si>
  <si>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</si>
  <si>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</si>
  <si>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</si>
  <si>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</si>
  <si>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</si>
  <si>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</si>
  <si>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</si>
  <si>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</si>
  <si>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</si>
  <si>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</si>
  <si>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</si>
  <si>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</si>
  <si>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</si>
  <si>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</si>
  <si>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</si>
  <si>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</si>
  <si>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</si>
  <si>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</si>
  <si>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</si>
  <si>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</si>
  <si>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</si>
  <si>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</si>
  <si>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</si>
  <si>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</si>
  <si>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</si>
  <si>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</si>
  <si>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</si>
  <si>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</si>
  <si>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</si>
  <si>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</si>
  <si>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</si>
  <si>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</si>
  <si>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</si>
  <si>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</si>
  <si>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</si>
  <si>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</si>
  <si>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</si>
  <si>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</si>
  <si>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</si>
  <si>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</si>
  <si>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</si>
  <si>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</si>
  <si>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</si>
  <si>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</si>
  <si>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</si>
  <si>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</si>
  <si>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</si>
  <si>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</si>
  <si>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</si>
  <si>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</si>
  <si>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</si>
  <si>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</si>
  <si>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</si>
  <si>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</si>
  <si>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</si>
  <si>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</si>
  <si>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</si>
  <si>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</si>
  <si>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</si>
  <si>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</si>
  <si>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</si>
  <si>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</si>
  <si>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</si>
  <si>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</si>
  <si>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</si>
  <si>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</si>
  <si>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</si>
  <si>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</si>
  <si>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</si>
  <si>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</si>
  <si>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</si>
  <si>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</si>
  <si>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</si>
  <si>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</si>
  <si>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</si>
  <si>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</si>
  <si>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</si>
  <si>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</si>
  <si>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</si>
  <si>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</si>
  <si>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</si>
  <si>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</si>
  <si>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</si>
  <si>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</si>
  <si>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</si>
  <si>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</si>
  <si>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</si>
  <si>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</si>
  <si>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</si>
  <si>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</si>
  <si>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</si>
  <si>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</si>
  <si>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</si>
  <si>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</si>
  <si>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</si>
  <si>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</si>
  <si>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</si>
  <si>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</si>
  <si>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</si>
  <si>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</si>
  <si>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</si>
  <si>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</si>
  <si>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</si>
  <si>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</si>
  <si>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</si>
  <si>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</si>
  <si>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</si>
  <si>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</si>
  <si>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</si>
  <si>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</si>
  <si>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</si>
  <si>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</si>
  <si>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</si>
  <si>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</si>
  <si>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</si>
  <si>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</si>
  <si>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</si>
  <si>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</si>
  <si>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</si>
  <si>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</si>
  <si>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</si>
  <si>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</si>
  <si>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</si>
  <si>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</si>
  <si>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</si>
  <si>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</si>
  <si>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</si>
  <si>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</si>
  <si>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</si>
  <si>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</si>
  <si>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</si>
  <si>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</si>
  <si>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</si>
  <si>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</si>
  <si>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</si>
  <si>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</si>
  <si>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</si>
  <si>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</si>
  <si>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</si>
  <si>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</si>
  <si>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</si>
  <si>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</si>
  <si>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</si>
  <si>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</si>
  <si>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</si>
  <si>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</si>
  <si>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</si>
  <si>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</si>
  <si>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</si>
  <si>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</si>
  <si>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</si>
  <si>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</si>
  <si>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</si>
  <si>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</si>
  <si>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</si>
  <si>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</si>
  <si>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</si>
  <si>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</si>
  <si>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</si>
  <si>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</si>
  <si>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</si>
  <si>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</si>
  <si>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</si>
  <si>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</si>
  <si>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</si>
  <si>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</si>
  <si>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</si>
  <si>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</si>
  <si>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</si>
  <si>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</si>
  <si>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</si>
  <si>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</si>
  <si>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</si>
  <si>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</si>
  <si>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</si>
  <si>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</si>
  <si>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</si>
  <si>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</si>
  <si>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</si>
  <si>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</si>
  <si>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</si>
  <si>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</si>
  <si>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</si>
  <si>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</si>
  <si>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</si>
  <si>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</si>
  <si>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</si>
  <si>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</si>
  <si>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</si>
  <si>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</si>
  <si>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</si>
  <si>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</si>
  <si>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</si>
  <si>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</si>
  <si>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</si>
  <si>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</si>
  <si>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</si>
  <si>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</si>
  <si>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</si>
  <si>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</si>
  <si>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</si>
  <si>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</si>
  <si>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</si>
  <si>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</si>
  <si>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</si>
  <si>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</si>
  <si>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</si>
  <si>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</si>
  <si>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</si>
  <si>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</si>
  <si>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</si>
  <si>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</si>
  <si>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</si>
  <si>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</si>
  <si>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</si>
  <si>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</si>
  <si>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</si>
  <si>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</si>
  <si>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</si>
  <si>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</si>
  <si>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</si>
  <si>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</si>
  <si>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</si>
  <si>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</si>
  <si>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</si>
  <si>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</si>
  <si>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</si>
  <si>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</si>
  <si>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</si>
  <si>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</si>
  <si>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</si>
  <si>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</si>
  <si>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</si>
  <si>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</si>
  <si>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</si>
  <si>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</si>
  <si>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</si>
  <si>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</si>
  <si>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</si>
  <si>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</si>
  <si>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</si>
  <si>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</si>
  <si>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</si>
  <si>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</si>
  <si>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</si>
  <si>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</si>
  <si>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</si>
  <si>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</si>
  <si>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</si>
  <si>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</si>
  <si>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</si>
  <si>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</si>
  <si>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</si>
  <si>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</si>
  <si>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</si>
  <si>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</si>
  <si>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</si>
  <si>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</si>
  <si>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</si>
  <si>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</si>
  <si>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</si>
  <si>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</si>
  <si>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</si>
  <si>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</si>
  <si>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</si>
  <si>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</si>
  <si>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</si>
  <si>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</si>
  <si>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</si>
  <si>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</si>
  <si>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</si>
  <si>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</si>
  <si>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</si>
  <si>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</si>
  <si>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</si>
  <si>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</si>
  <si>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</si>
  <si>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</si>
  <si>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</si>
  <si>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</si>
  <si>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</si>
  <si>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</si>
  <si>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</si>
  <si>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</si>
  <si>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</si>
  <si>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</si>
  <si>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</si>
  <si>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</si>
  <si>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</si>
  <si>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</si>
  <si>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</si>
  <si>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</si>
  <si>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</si>
  <si>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</si>
  <si>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</si>
  <si>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</si>
  <si>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</si>
  <si>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</si>
  <si>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</si>
  <si>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</si>
  <si>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</si>
  <si>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</si>
  <si>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</si>
  <si>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</si>
  <si>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</si>
  <si>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</si>
  <si>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</si>
  <si>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</si>
  <si>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</si>
  <si>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</si>
  <si>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</si>
  <si>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</si>
  <si>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</si>
  <si>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</si>
  <si>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</si>
  <si>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</si>
  <si>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</si>
  <si>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</si>
  <si>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</si>
  <si>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</si>
  <si>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</si>
  <si>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</si>
  <si>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</si>
  <si>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</si>
  <si>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</si>
  <si>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</si>
  <si>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</si>
  <si>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</si>
  <si>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</si>
  <si>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</si>
  <si>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</si>
  <si>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</si>
  <si>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</si>
  <si>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</si>
  <si>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</si>
  <si>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</si>
  <si>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</si>
  <si>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</si>
  <si>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</si>
  <si>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</si>
  <si>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</si>
  <si>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</si>
  <si>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</si>
  <si>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</si>
  <si>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</si>
  <si>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</si>
  <si>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</si>
  <si>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</si>
  <si>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</si>
  <si>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</si>
  <si>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</si>
  <si>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</si>
  <si>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</si>
  <si>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</si>
  <si>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</si>
  <si>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</si>
  <si>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</si>
  <si>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</si>
  <si>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</si>
  <si>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</si>
  <si>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</si>
  <si>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</si>
  <si>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</si>
  <si>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</si>
  <si>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</si>
  <si>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</si>
  <si>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</si>
  <si>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</si>
  <si>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</si>
  <si>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</si>
  <si>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</si>
  <si>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</si>
  <si>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</si>
  <si>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</si>
  <si>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</si>
  <si>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</si>
  <si>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</si>
  <si>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</si>
  <si>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</si>
  <si>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</si>
  <si>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</si>
  <si>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</si>
  <si>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</si>
  <si>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</si>
  <si>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</si>
  <si>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</si>
  <si>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</si>
  <si>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</si>
  <si>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</si>
  <si>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</si>
  <si>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</si>
  <si>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</si>
  <si>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</si>
  <si>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</si>
  <si>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</si>
  <si>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</si>
  <si>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</si>
  <si>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</si>
  <si>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</si>
  <si>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</si>
  <si>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</si>
  <si>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</si>
  <si>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</si>
  <si>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</si>
  <si>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</si>
  <si>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</si>
  <si>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</si>
  <si>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</si>
  <si>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</si>
  <si>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</si>
  <si>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</si>
  <si>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</si>
  <si>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</si>
  <si>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</si>
  <si>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</si>
  <si>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</si>
  <si>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</si>
  <si>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</si>
  <si>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</si>
  <si>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</si>
  <si>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</si>
  <si>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</si>
  <si>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</si>
  <si>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</si>
  <si>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</si>
  <si>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</si>
  <si>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</si>
  <si>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</si>
  <si>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</si>
  <si>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</si>
  <si>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</si>
  <si>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</si>
  <si>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</si>
  <si>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</si>
  <si>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</si>
  <si>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</si>
  <si>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</si>
  <si>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</si>
  <si>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</si>
  <si>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</si>
  <si>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</si>
  <si>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</si>
  <si>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</si>
  <si>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</si>
  <si>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</si>
  <si>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</si>
  <si>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</si>
  <si>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</si>
  <si>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</si>
  <si>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</si>
  <si>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</si>
  <si>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</si>
  <si>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</si>
  <si>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</si>
  <si>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</si>
  <si>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</si>
  <si>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</si>
  <si>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</si>
  <si>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</si>
  <si>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</si>
  <si>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</si>
  <si>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</si>
  <si>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</si>
  <si>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</si>
  <si>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</si>
  <si>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</si>
  <si>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</si>
  <si>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</si>
  <si>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</si>
  <si>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</si>
  <si>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</si>
  <si>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</si>
  <si>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</si>
  <si>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</si>
  <si>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</si>
  <si>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</si>
  <si>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</si>
  <si>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</si>
  <si>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</si>
  <si>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</si>
  <si>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</si>
  <si>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</si>
  <si>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</si>
  <si>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</si>
  <si>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</si>
  <si>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</si>
  <si>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</si>
  <si>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</si>
  <si>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</si>
  <si>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</si>
  <si>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</si>
  <si>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</si>
  <si>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</si>
  <si>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</si>
  <si>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</si>
  <si>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</si>
  <si>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</si>
  <si>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</si>
  <si>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</si>
  <si>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</si>
  <si>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</si>
  <si>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</si>
  <si>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</si>
  <si>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</si>
  <si>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</si>
  <si>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</si>
  <si>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</si>
  <si>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</si>
  <si>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</si>
  <si>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</si>
  <si>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</si>
  <si>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</si>
  <si>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</si>
  <si>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</si>
  <si>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</si>
  <si>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</si>
  <si>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</si>
  <si>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</si>
  <si>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</si>
  <si>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</si>
  <si>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</si>
  <si>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</si>
  <si>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</si>
  <si>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</si>
  <si>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</si>
  <si>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</si>
  <si>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</si>
  <si>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</si>
  <si>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</si>
  <si>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</si>
  <si>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</si>
  <si>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</si>
  <si>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</si>
  <si>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</si>
  <si>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</si>
  <si>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</si>
  <si>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</si>
  <si>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</si>
  <si>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</si>
  <si>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</si>
  <si>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</si>
  <si>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</si>
  <si>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</si>
  <si>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</si>
  <si>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</si>
  <si>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</si>
  <si>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</si>
  <si>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</si>
  <si>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</si>
  <si>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</si>
  <si>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</si>
  <si>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</si>
  <si>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</si>
  <si>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</si>
  <si>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</si>
  <si>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</si>
  <si>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</si>
  <si>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</si>
  <si>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</si>
  <si>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</si>
  <si>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</si>
  <si>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</si>
  <si>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</si>
  <si>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</si>
  <si>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</si>
  <si>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</si>
  <si>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</si>
  <si>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</si>
  <si>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</si>
  <si>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</si>
  <si>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</si>
  <si>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</si>
  <si>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</si>
  <si>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</si>
  <si>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</si>
  <si>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</si>
  <si>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</si>
  <si>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</si>
  <si>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</si>
  <si>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</si>
  <si>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</si>
  <si>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</si>
  <si>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</si>
  <si>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</si>
  <si>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</si>
  <si>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</si>
  <si>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</si>
  <si>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</si>
  <si>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</si>
  <si>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</si>
  <si>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</si>
  <si>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</si>
  <si>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</si>
  <si>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</si>
  <si>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</si>
  <si>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</si>
  <si>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</si>
  <si>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</si>
  <si>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</si>
  <si>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</si>
  <si>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</si>
  <si>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</si>
  <si>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</si>
  <si>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</si>
  <si>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</si>
  <si>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</si>
  <si>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</si>
  <si>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</si>
  <si>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</si>
  <si>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</si>
  <si>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</si>
  <si>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</si>
  <si>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</si>
  <si>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</si>
  <si>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</si>
  <si>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</si>
  <si>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</si>
  <si>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</si>
  <si>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</si>
  <si>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</si>
  <si>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</si>
  <si>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</si>
  <si>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</si>
  <si>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</si>
  <si>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</si>
  <si>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</si>
  <si>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</si>
  <si>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</si>
  <si>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</si>
  <si>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</si>
  <si>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</si>
  <si>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</si>
  <si>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</si>
  <si>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</si>
  <si>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</si>
  <si>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</si>
  <si>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</si>
  <si>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</si>
  <si>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</si>
  <si>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</si>
  <si>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</si>
  <si>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</si>
  <si>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</si>
  <si>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</si>
  <si>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</si>
  <si>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</si>
  <si>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</si>
  <si>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</si>
  <si>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</si>
  <si>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</si>
  <si>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</si>
  <si>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</si>
  <si>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</si>
  <si>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</si>
  <si>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</si>
  <si>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</si>
  <si>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</si>
  <si>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</si>
  <si>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</si>
  <si>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</si>
  <si>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</si>
  <si>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</si>
  <si>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</si>
  <si>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</si>
  <si>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</si>
  <si>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</si>
  <si>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</si>
  <si>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</si>
  <si>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</si>
  <si>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</si>
  <si>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</si>
  <si>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</si>
  <si>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</si>
  <si>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</si>
  <si>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</si>
  <si>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</si>
  <si>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</si>
  <si>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</si>
  <si>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</si>
  <si>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</si>
  <si>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</si>
  <si>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</si>
  <si>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</si>
  <si>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</si>
  <si>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</si>
  <si>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</si>
  <si>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</si>
  <si>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</si>
  <si>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</si>
  <si>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</si>
  <si>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</si>
  <si>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</si>
  <si>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</si>
  <si>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</si>
  <si>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</si>
  <si>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</si>
  <si>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</si>
  <si>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</si>
  <si>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</si>
  <si>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</si>
  <si>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</si>
  <si>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</si>
  <si>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</si>
  <si>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</si>
  <si>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</si>
  <si>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</si>
  <si>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</si>
  <si>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</si>
  <si>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</si>
  <si>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</si>
  <si>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</si>
  <si>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</si>
  <si>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</si>
  <si>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</si>
  <si>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</si>
  <si>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</si>
  <si>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</si>
  <si>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</si>
  <si>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</si>
  <si>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</si>
  <si>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</si>
  <si>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</si>
  <si>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</si>
  <si>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</si>
  <si>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</si>
  <si>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</si>
  <si>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</si>
  <si>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</si>
  <si>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</si>
  <si>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</si>
  <si>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</si>
  <si>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</si>
  <si>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</si>
  <si>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</si>
  <si>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</si>
  <si>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</si>
  <si>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</si>
  <si>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</si>
  <si>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</si>
  <si>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</si>
  <si>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</si>
  <si>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</si>
  <si>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</si>
  <si>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</si>
  <si>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</si>
  <si>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</si>
  <si>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</si>
  <si>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</si>
  <si>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</si>
  <si>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</si>
  <si>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</si>
  <si>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</si>
  <si>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</si>
  <si>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</si>
  <si>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</si>
  <si>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</si>
  <si>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</si>
  <si>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</si>
  <si>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</si>
  <si>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</si>
  <si>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</si>
  <si>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</si>
  <si>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</si>
  <si>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</si>
  <si>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</si>
  <si>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</si>
  <si>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</si>
  <si>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</si>
  <si>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</si>
  <si>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</si>
  <si>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</si>
  <si>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</si>
  <si>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</si>
  <si>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</si>
  <si>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</si>
  <si>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</si>
  <si>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</si>
  <si>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</si>
  <si>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</si>
  <si>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</si>
  <si>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</si>
  <si>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</si>
  <si>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</si>
  <si>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</si>
  <si>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</si>
  <si>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</si>
  <si>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</si>
  <si>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</si>
  <si>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</si>
  <si>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</si>
  <si>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</si>
  <si>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</si>
  <si>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</si>
  <si>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</si>
  <si>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</si>
  <si>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</si>
  <si>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</si>
  <si>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</si>
  <si>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</si>
  <si>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</si>
  <si>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</si>
  <si>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</si>
  <si>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</si>
  <si>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</si>
  <si>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</si>
  <si>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</si>
  <si>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</si>
  <si>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</si>
  <si>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</si>
  <si>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</si>
  <si>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</si>
  <si>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</si>
  <si>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</si>
  <si>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</si>
  <si>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</si>
  <si>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</si>
  <si>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</si>
  <si>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</si>
  <si>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</si>
  <si>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</si>
  <si>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</si>
  <si>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</si>
  <si>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</si>
  <si>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</si>
  <si>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</si>
  <si>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</si>
  <si>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</si>
  <si>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</si>
  <si>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</si>
  <si>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</si>
  <si>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</si>
  <si>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</si>
  <si>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</si>
  <si>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</si>
  <si>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</si>
  <si>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</si>
  <si>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</si>
  <si>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</si>
  <si>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</si>
  <si>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</si>
  <si>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</si>
  <si>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</si>
  <si>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</si>
  <si>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</si>
  <si>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</si>
  <si>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</si>
  <si>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</si>
  <si>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</si>
  <si>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</si>
  <si>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</si>
  <si>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</si>
  <si>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</si>
  <si>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</si>
  <si>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</si>
  <si>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</si>
  <si>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</si>
  <si>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</si>
  <si>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</si>
  <si>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</si>
  <si>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</si>
  <si>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</si>
  <si>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</si>
  <si>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</si>
  <si>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</si>
  <si>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</si>
  <si>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</si>
  <si>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</si>
  <si>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</si>
  <si>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</si>
  <si>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</si>
  <si>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</si>
  <si>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</si>
  <si>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</si>
  <si>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</si>
  <si>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</si>
  <si>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</si>
  <si>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</si>
  <si>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</si>
  <si>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</si>
  <si>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</si>
  <si>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</si>
  <si>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</si>
  <si>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</si>
  <si>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</si>
  <si>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</si>
  <si>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</si>
  <si>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</si>
  <si>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</si>
  <si>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</si>
  <si>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</si>
  <si>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</si>
  <si>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</si>
  <si>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</si>
  <si>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</si>
  <si>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</si>
  <si>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</si>
  <si>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</si>
  <si>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</si>
  <si>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</si>
  <si>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</si>
  <si>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</si>
  <si>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</si>
  <si>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</si>
  <si>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</si>
  <si>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</si>
  <si>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</si>
  <si>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</si>
  <si>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</si>
  <si>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</si>
  <si>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</si>
  <si>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</si>
  <si>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</si>
  <si>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</si>
  <si>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</si>
  <si>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</si>
  <si>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</si>
  <si>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</si>
  <si>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</si>
  <si>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</si>
  <si>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</si>
  <si>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</si>
  <si>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</si>
  <si>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</si>
  <si>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</si>
  <si>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</si>
  <si>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</si>
  <si>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</si>
  <si>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</si>
  <si>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</si>
  <si>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</si>
  <si>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</si>
  <si>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</si>
  <si>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</si>
  <si>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</si>
  <si>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</si>
  <si>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</si>
  <si>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</si>
  <si>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</si>
  <si>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</si>
  <si>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</si>
  <si>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</si>
  <si>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</si>
  <si>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</si>
  <si>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</si>
  <si>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</si>
  <si>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</si>
  <si>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</si>
  <si>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</si>
  <si>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</si>
  <si>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</si>
  <si>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</si>
  <si>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</si>
  <si>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</si>
  <si>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</si>
  <si>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</si>
  <si>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</si>
  <si>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</si>
  <si>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</si>
  <si>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</si>
  <si>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</si>
  <si>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</si>
  <si>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</si>
  <si>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</si>
  <si>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</si>
  <si>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</si>
  <si>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</si>
  <si>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</si>
  <si>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</si>
  <si>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</si>
  <si>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</si>
  <si>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</si>
  <si>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</si>
  <si>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</si>
  <si>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</si>
  <si>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</si>
  <si>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</si>
  <si>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</si>
  <si>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</si>
  <si>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</si>
  <si>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</si>
  <si>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</si>
  <si>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</si>
  <si>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</si>
  <si>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</si>
  <si>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</si>
  <si>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</si>
  <si>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</si>
  <si>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</si>
  <si>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</si>
  <si>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</si>
  <si>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</si>
  <si>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</si>
  <si>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</si>
  <si>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</si>
  <si>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</si>
  <si>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</si>
  <si>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</si>
  <si>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</si>
  <si>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</si>
  <si>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</si>
  <si>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</si>
  <si>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</si>
  <si>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</si>
  <si>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</si>
  <si>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</si>
  <si>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</si>
  <si>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</si>
  <si>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</si>
  <si>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</si>
  <si>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</si>
  <si>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</si>
  <si>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</si>
  <si>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</si>
  <si>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</si>
  <si>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</si>
  <si>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</si>
  <si>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</si>
  <si>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</si>
  <si>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</si>
  <si>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</si>
  <si>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</si>
  <si>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</si>
  <si>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</si>
  <si>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</si>
  <si>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</si>
  <si>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</si>
  <si>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</si>
  <si>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</si>
  <si>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</si>
  <si>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</si>
  <si>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</si>
  <si>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</si>
  <si>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</si>
  <si>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</si>
  <si>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</si>
  <si>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</si>
  <si>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</si>
  <si>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</si>
  <si>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</si>
  <si>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</si>
  <si>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</si>
  <si>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</si>
  <si>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</si>
  <si>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</si>
  <si>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</si>
  <si>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</si>
  <si>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</si>
  <si>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</si>
  <si>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</si>
  <si>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</si>
  <si>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</si>
  <si>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</si>
  <si>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</si>
  <si>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</si>
  <si>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</si>
  <si>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</si>
  <si>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</si>
  <si>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</si>
  <si>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</si>
  <si>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</si>
  <si>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</si>
  <si>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</si>
  <si>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</si>
  <si>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</si>
  <si>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</si>
  <si>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</si>
  <si>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</si>
  <si>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</si>
  <si>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</si>
  <si>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</si>
  <si>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</si>
  <si>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</si>
  <si>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</si>
  <si>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</si>
  <si>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</si>
  <si>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</si>
  <si>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</si>
  <si>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</si>
  <si>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</si>
  <si>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</si>
  <si>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</si>
  <si>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</si>
  <si>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</si>
  <si>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</si>
  <si>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</si>
  <si>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</si>
  <si>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</si>
  <si>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</si>
  <si>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</si>
  <si>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</si>
  <si>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</si>
  <si>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</si>
  <si>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</si>
  <si>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</si>
  <si>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</si>
  <si>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</si>
  <si>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</si>
  <si>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</si>
  <si>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</si>
  <si>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</si>
  <si>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</si>
  <si>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</si>
  <si>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</si>
  <si>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</si>
  <si>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</si>
  <si>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</si>
  <si>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</si>
  <si>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</si>
  <si>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</si>
  <si>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</si>
  <si>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</si>
  <si>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</si>
  <si>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</si>
  <si>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</si>
  <si>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</si>
  <si>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</si>
  <si>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</si>
  <si>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</si>
  <si>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</si>
  <si>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</si>
  <si>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</si>
  <si>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</si>
  <si>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</si>
  <si>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</si>
  <si>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</si>
  <si>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</si>
  <si>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</si>
  <si>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</si>
  <si>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</si>
  <si>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</si>
  <si>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</si>
  <si>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</si>
  <si>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</si>
  <si>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</si>
  <si>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</si>
  <si>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</si>
  <si>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</si>
  <si>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</si>
  <si>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</si>
  <si>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</si>
  <si>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</si>
  <si>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</si>
  <si>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</si>
  <si>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</si>
  <si>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</si>
  <si>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</si>
  <si>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</si>
  <si>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</si>
  <si>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</si>
  <si>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</si>
  <si>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</si>
  <si>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</si>
  <si>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</si>
  <si>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</si>
  <si>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</si>
  <si>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</si>
  <si>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</si>
  <si>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</si>
  <si>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</si>
  <si>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</si>
  <si>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</si>
  <si>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</si>
  <si>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</si>
  <si>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</si>
  <si>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</si>
  <si>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</si>
  <si>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</si>
  <si>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</si>
  <si>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</si>
  <si>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</si>
  <si>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</si>
  <si>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</si>
  <si>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</si>
  <si>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</si>
  <si>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</si>
  <si>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</si>
  <si>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</si>
  <si>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</si>
  <si>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</si>
  <si>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</si>
  <si>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</si>
  <si>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</si>
  <si>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</si>
  <si>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</si>
  <si>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</si>
  <si>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</si>
  <si>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</si>
  <si>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</si>
  <si>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</si>
  <si>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</si>
  <si>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</si>
  <si>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</si>
  <si>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</si>
  <si>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</si>
  <si>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</si>
  <si>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</si>
  <si>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</si>
  <si>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</si>
  <si>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</si>
  <si>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</si>
  <si>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</si>
  <si>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</si>
  <si>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</si>
  <si>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</si>
  <si>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</si>
  <si>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</si>
  <si>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</si>
  <si>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</si>
  <si>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</si>
  <si>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</si>
  <si>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</si>
  <si>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</si>
  <si>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</si>
  <si>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</si>
  <si>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</si>
  <si>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</si>
  <si>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</si>
  <si>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</si>
  <si>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</si>
  <si>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</si>
  <si>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</si>
  <si>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</si>
  <si>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</si>
  <si>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</si>
  <si>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</si>
  <si>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</si>
  <si>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</si>
  <si>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</si>
  <si>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</si>
  <si>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</si>
  <si>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</si>
  <si>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</si>
  <si>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</si>
  <si>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</si>
  <si>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</si>
  <si>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</si>
  <si>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</si>
  <si>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</si>
  <si>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</si>
  <si>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</si>
  <si>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</si>
  <si>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</si>
  <si>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</si>
  <si>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</si>
  <si>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</si>
  <si>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</si>
  <si>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</si>
  <si>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</si>
  <si>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</si>
  <si>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</si>
  <si>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</si>
  <si>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</si>
  <si>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</si>
  <si>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</si>
  <si>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</si>
  <si>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</si>
  <si>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</si>
  <si>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</si>
  <si>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</si>
  <si>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</si>
  <si>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</si>
  <si>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</si>
  <si>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</si>
  <si>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</si>
  <si>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</si>
  <si>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</si>
  <si>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</si>
  <si>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</si>
  <si>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</si>
  <si>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</si>
  <si>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</si>
  <si>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</si>
  <si>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</si>
  <si>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</si>
  <si>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</si>
  <si>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</si>
  <si>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</si>
  <si>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</si>
  <si>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</si>
  <si>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</si>
  <si>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</si>
  <si>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</si>
  <si>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</si>
  <si>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</si>
  <si>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</si>
  <si>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</si>
  <si>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</si>
  <si>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</si>
  <si>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</si>
  <si>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</si>
  <si>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</si>
  <si>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</si>
  <si>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</si>
  <si>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</si>
  <si>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</si>
  <si>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</si>
  <si>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</si>
  <si>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</si>
  <si>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</si>
  <si>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</si>
  <si>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</si>
  <si>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</si>
  <si>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</si>
  <si>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</si>
  <si>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</si>
  <si>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</si>
  <si>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</si>
  <si>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</si>
  <si>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</si>
  <si>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</si>
  <si>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</si>
  <si>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</si>
  <si>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</si>
  <si>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</si>
  <si>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</si>
  <si>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</si>
  <si>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</si>
  <si>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</si>
  <si>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</si>
  <si>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</si>
  <si>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</si>
  <si>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</si>
  <si>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</si>
  <si>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</si>
  <si>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</si>
  <si>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</si>
  <si>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</si>
  <si>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</si>
  <si>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</si>
  <si>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</si>
  <si>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</si>
  <si>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</si>
  <si>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</si>
  <si>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</si>
  <si>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</si>
  <si>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</si>
  <si>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</si>
  <si>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</si>
  <si>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</si>
  <si>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</si>
  <si>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</si>
  <si>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</si>
  <si>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</si>
  <si>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</si>
  <si>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</si>
  <si>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</si>
  <si>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</si>
  <si>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</si>
  <si>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</si>
  <si>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</si>
  <si>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</si>
  <si>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</si>
  <si>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</si>
  <si>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</si>
  <si>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</si>
  <si>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</si>
  <si>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</si>
  <si>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</si>
  <si>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</si>
  <si>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</si>
  <si>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</si>
  <si>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</si>
  <si>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</si>
  <si>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</si>
  <si>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</si>
  <si>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</si>
  <si>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</si>
  <si>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</si>
  <si>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</si>
  <si>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</si>
  <si>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</si>
  <si>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</si>
  <si>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</si>
  <si>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</si>
  <si>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</si>
  <si>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</si>
  <si>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</si>
  <si>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</si>
  <si>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</si>
  <si>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</si>
  <si>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</si>
  <si>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</si>
  <si>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</si>
  <si>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</si>
  <si>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</si>
  <si>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</si>
  <si>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</si>
  <si>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</si>
  <si>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</si>
  <si>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</si>
  <si>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</si>
  <si>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</si>
  <si>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</si>
  <si>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</si>
  <si>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</si>
  <si>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</si>
  <si>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</si>
  <si>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</si>
  <si>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</si>
  <si>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</si>
  <si>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</si>
  <si>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</si>
  <si>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</si>
  <si>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</si>
  <si>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</si>
  <si>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</si>
  <si>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</si>
  <si>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</si>
  <si>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</si>
  <si>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</si>
  <si>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</si>
  <si>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</si>
  <si>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</si>
  <si>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</si>
  <si>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</si>
  <si>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</si>
  <si>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</si>
  <si>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</si>
  <si>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</si>
  <si>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</si>
  <si>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</si>
  <si>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</si>
  <si>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</si>
  <si>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</si>
  <si>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</si>
  <si>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</si>
  <si>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</si>
  <si>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</si>
  <si>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</si>
  <si>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</si>
  <si>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</si>
  <si>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</si>
  <si>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</si>
  <si>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</si>
  <si>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</si>
  <si>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</si>
  <si>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</si>
  <si>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</si>
  <si>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</si>
  <si>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</si>
  <si>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</si>
  <si>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</si>
  <si>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</si>
  <si>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</si>
  <si>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</si>
  <si>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</si>
  <si>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</si>
  <si>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</si>
  <si>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</si>
  <si>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</si>
  <si>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</si>
  <si>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</si>
  <si>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</si>
  <si>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</si>
  <si>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</si>
  <si>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</si>
  <si>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</si>
  <si>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</si>
  <si>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</si>
  <si>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</si>
  <si>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</si>
  <si>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</si>
  <si>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</si>
  <si>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</si>
  <si>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</si>
  <si>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</si>
  <si>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</si>
  <si>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</si>
  <si>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</si>
  <si>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</si>
  <si>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</si>
  <si>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</si>
  <si>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</si>
  <si>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</si>
  <si>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</si>
  <si>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</si>
  <si>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</si>
  <si>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</si>
  <si>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</si>
  <si>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</si>
  <si>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</si>
  <si>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</si>
  <si>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</si>
  <si>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</si>
  <si>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</si>
  <si>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</si>
  <si>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</si>
  <si>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</si>
  <si>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</si>
  <si>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</si>
  <si>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</si>
  <si>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</si>
  <si>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</si>
  <si>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</si>
  <si>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</si>
  <si>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</si>
  <si>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</si>
  <si>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</si>
  <si>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</si>
  <si>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</si>
  <si>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</si>
  <si>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</si>
  <si>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</si>
  <si>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</si>
  <si>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</si>
  <si>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</si>
  <si>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</si>
  <si>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</si>
  <si>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</si>
  <si>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</si>
  <si>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</si>
  <si>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</si>
  <si>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</si>
  <si>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</si>
  <si>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</si>
  <si>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</si>
  <si>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</si>
  <si>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</si>
  <si>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</si>
  <si>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</si>
  <si>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</si>
  <si>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</si>
  <si>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</si>
  <si>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</si>
  <si>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</si>
  <si>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</si>
  <si>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</si>
  <si>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</si>
  <si>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</si>
  <si>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</si>
  <si>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</si>
  <si>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</si>
  <si>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</si>
  <si>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</si>
  <si>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</si>
  <si>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</si>
  <si>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</si>
  <si>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</si>
  <si>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</si>
  <si>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</si>
  <si>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</si>
  <si>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</si>
  <si>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</si>
  <si>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</si>
  <si>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</si>
  <si>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</si>
  <si>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</si>
  <si>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</si>
  <si>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</si>
  <si>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</si>
  <si>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</si>
  <si>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</si>
  <si>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</si>
  <si>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</si>
  <si>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</si>
  <si>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</si>
  <si>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</si>
  <si>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</si>
  <si>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</si>
  <si>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</si>
  <si>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</si>
  <si>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</si>
  <si>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</si>
  <si>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</si>
  <si>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</si>
  <si>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</si>
  <si>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</si>
  <si>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</si>
  <si>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</si>
  <si>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</si>
  <si>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</si>
  <si>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</si>
  <si>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</si>
  <si>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</si>
  <si>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</si>
  <si>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</si>
  <si>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</si>
  <si>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</si>
  <si>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</si>
  <si>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</si>
  <si>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</si>
  <si>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</si>
  <si>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</si>
  <si>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</si>
  <si>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</si>
  <si>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</si>
  <si>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</si>
  <si>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</si>
  <si>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</si>
  <si>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</si>
  <si>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</si>
  <si>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</si>
  <si>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</si>
  <si>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</si>
  <si>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</si>
  <si>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</si>
  <si>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</si>
  <si>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</si>
  <si>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</si>
  <si>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</si>
  <si>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</si>
  <si>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</si>
  <si>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</si>
  <si>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</si>
  <si>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</si>
  <si>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</si>
  <si>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</si>
  <si>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</si>
  <si>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</si>
  <si>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</si>
  <si>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</si>
  <si>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</si>
  <si>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</si>
  <si>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</si>
  <si>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</si>
  <si>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</si>
  <si>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</si>
  <si>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</si>
  <si>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</si>
  <si>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</si>
  <si>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</si>
  <si>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</si>
  <si>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</si>
  <si>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</si>
  <si>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</si>
  <si>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</si>
  <si>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</si>
  <si>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</si>
  <si>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</si>
  <si>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</si>
  <si>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</si>
  <si>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</si>
  <si>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</si>
  <si>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</si>
  <si>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</si>
  <si>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</si>
  <si>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</si>
  <si>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</si>
  <si>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</si>
  <si>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</si>
  <si>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</si>
  <si>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</si>
  <si>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</si>
  <si>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</si>
  <si>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</si>
  <si>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</si>
  <si>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</si>
  <si>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</si>
  <si>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</si>
  <si>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</si>
  <si>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</si>
  <si>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</si>
  <si>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</si>
  <si>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</si>
  <si>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</si>
  <si>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</si>
  <si>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</si>
  <si>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</si>
  <si>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</si>
  <si>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</si>
  <si>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</si>
  <si>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</si>
  <si>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</si>
  <si>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</si>
  <si>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</si>
  <si>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</si>
  <si>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</si>
  <si>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</si>
  <si>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</si>
  <si>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</si>
  <si>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</si>
  <si>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</si>
  <si>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</si>
  <si>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</si>
  <si>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</si>
  <si>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</si>
  <si>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</si>
  <si>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</si>
  <si>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</si>
  <si>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</si>
  <si>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</si>
  <si>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</si>
  <si>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</si>
  <si>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</si>
  <si>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</si>
  <si>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</si>
  <si>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</si>
  <si>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</si>
  <si>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</si>
  <si>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</si>
  <si>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</si>
  <si>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</si>
  <si>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</si>
  <si>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</si>
  <si>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</si>
  <si>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</si>
  <si>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</si>
  <si>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</si>
  <si>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</si>
  <si>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</si>
  <si>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</si>
  <si>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</si>
  <si>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</si>
  <si>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</si>
  <si>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</si>
  <si>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</si>
  <si>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</si>
  <si>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</si>
  <si>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</si>
  <si>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</si>
  <si>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</si>
  <si>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</si>
  <si>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</si>
  <si>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</si>
  <si>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</si>
  <si>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</si>
  <si>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</si>
  <si>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</si>
  <si>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</si>
  <si>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</si>
  <si>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</si>
  <si>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</si>
  <si>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</si>
  <si>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</si>
  <si>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</si>
  <si>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</si>
  <si>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</si>
  <si>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</si>
  <si>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</si>
  <si>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</si>
  <si>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</si>
  <si>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</si>
  <si>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</si>
  <si>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</si>
  <si>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</si>
  <si>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</si>
  <si>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</si>
  <si>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</si>
  <si>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</si>
  <si>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</si>
  <si>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</si>
  <si>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</si>
  <si>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</si>
  <si>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</si>
  <si>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</si>
  <si>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</si>
  <si>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</si>
  <si>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</si>
  <si>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</si>
  <si>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</si>
  <si>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</si>
  <si>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</si>
  <si>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</si>
  <si>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</si>
  <si>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</si>
  <si>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</si>
  <si>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</si>
  <si>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</si>
  <si>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</si>
  <si>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</si>
  <si>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</si>
  <si>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</si>
  <si>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</si>
  <si>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</si>
  <si>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</si>
  <si>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</si>
  <si>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</si>
  <si>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</si>
  <si>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</si>
  <si>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</si>
  <si>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</si>
  <si>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</si>
  <si>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</si>
  <si>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</si>
  <si>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</si>
  <si>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</si>
  <si>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</si>
  <si>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</si>
  <si>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</si>
  <si>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</si>
  <si>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</si>
  <si>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</si>
  <si>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</si>
  <si>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</si>
  <si>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</si>
  <si>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</si>
  <si>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</si>
  <si>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</si>
  <si>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</si>
  <si>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</si>
  <si>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</si>
  <si>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</si>
  <si>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</si>
  <si>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</si>
  <si>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</si>
  <si>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</si>
  <si>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</si>
  <si>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</si>
  <si>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</si>
  <si>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</si>
  <si>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</si>
  <si>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</si>
  <si>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</si>
  <si>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</si>
  <si>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</si>
  <si>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</si>
  <si>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</si>
  <si>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</si>
  <si>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</si>
  <si>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</si>
  <si>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</si>
  <si>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</si>
  <si>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</si>
  <si>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</si>
  <si>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</si>
  <si>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</si>
  <si>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</si>
  <si>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</si>
  <si>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</si>
  <si>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</si>
  <si>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</si>
  <si>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</si>
  <si>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</si>
  <si>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</si>
  <si>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</si>
  <si>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</si>
  <si>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</si>
  <si>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</si>
  <si>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</si>
  <si>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</si>
  <si>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</si>
  <si>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</si>
  <si>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</si>
  <si>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</si>
  <si>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</si>
  <si>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</si>
  <si>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</si>
  <si>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</si>
  <si>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</si>
  <si>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</si>
  <si>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</si>
  <si>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</si>
  <si>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</si>
  <si>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</si>
  <si>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</si>
  <si>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</si>
  <si>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</si>
  <si>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</si>
  <si>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</si>
  <si>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</si>
  <si>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</si>
  <si>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</si>
  <si>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</si>
  <si>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</si>
  <si>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</si>
  <si>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</si>
  <si>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</si>
  <si>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</si>
  <si>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</si>
  <si>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</si>
  <si>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</si>
  <si>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</si>
  <si>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</si>
  <si>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</si>
  <si>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</si>
  <si>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</si>
  <si>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</si>
  <si>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</si>
  <si>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</si>
  <si>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</si>
  <si>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</si>
  <si>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</si>
  <si>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</si>
  <si>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</si>
  <si>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</si>
  <si>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</si>
  <si>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</si>
  <si>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</si>
  <si>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</si>
  <si>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</si>
  <si>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</si>
  <si>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</si>
  <si>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</si>
  <si>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</si>
  <si>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</si>
  <si>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</si>
  <si>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</si>
  <si>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</si>
  <si>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</si>
  <si>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</si>
  <si>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</si>
  <si>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</si>
  <si>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</si>
  <si>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</si>
  <si>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</si>
  <si>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</si>
  <si>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</si>
  <si>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</si>
  <si>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</si>
  <si>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</si>
  <si>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</si>
  <si>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</si>
  <si>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</si>
  <si>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</si>
  <si>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</si>
  <si>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</si>
  <si>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</si>
  <si>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</si>
  <si>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</si>
  <si>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</si>
  <si>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</si>
  <si>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</si>
  <si>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</si>
  <si>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</si>
  <si>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</si>
  <si>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</si>
  <si>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</si>
  <si>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</si>
  <si>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</si>
  <si>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</si>
  <si>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</si>
  <si>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</si>
  <si>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</si>
  <si>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</si>
  <si>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</si>
  <si>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</si>
  <si>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</si>
  <si>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</si>
  <si>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</si>
  <si>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</si>
  <si>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</si>
  <si>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</si>
  <si>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</si>
  <si>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</si>
  <si>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</si>
  <si>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</si>
  <si>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</si>
  <si>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</si>
  <si>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</si>
  <si>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</si>
  <si>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</si>
  <si>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</si>
  <si>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</si>
  <si>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</si>
  <si>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</si>
  <si>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</si>
  <si>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</si>
  <si>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</si>
  <si>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</si>
  <si>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</si>
  <si>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</si>
  <si>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</si>
  <si>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</si>
  <si>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</si>
  <si>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</si>
  <si>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</si>
  <si>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</si>
  <si>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</si>
  <si>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</si>
  <si>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</si>
  <si>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</si>
  <si>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</si>
  <si>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</si>
  <si>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</si>
  <si>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</si>
  <si>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</si>
  <si>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</si>
  <si>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</si>
  <si>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</si>
  <si>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</si>
  <si>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</si>
  <si>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</si>
  <si>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</si>
  <si>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</si>
  <si>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</si>
  <si>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</si>
  <si>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</si>
  <si>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</si>
  <si>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</si>
  <si>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</si>
  <si>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</si>
  <si>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</si>
  <si>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</si>
  <si>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</si>
  <si>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</si>
  <si>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</si>
  <si>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</si>
  <si>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</si>
  <si>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</si>
  <si>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</si>
  <si>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</si>
  <si>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</si>
  <si>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</si>
  <si>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</si>
  <si>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</si>
  <si>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</si>
  <si>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</si>
  <si>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</si>
  <si>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</si>
  <si>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</si>
  <si>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</si>
  <si>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</si>
  <si>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</si>
  <si>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</si>
  <si>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</si>
  <si>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</si>
  <si>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</si>
  <si>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</si>
  <si>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</si>
  <si>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</si>
  <si>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</si>
  <si>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</si>
  <si>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</si>
  <si>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</si>
  <si>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</si>
  <si>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</si>
  <si>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</si>
  <si>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</si>
  <si>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</si>
  <si>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</si>
  <si>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</si>
  <si>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</si>
  <si>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</si>
  <si>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</si>
  <si>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</si>
  <si>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</si>
  <si>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</si>
  <si>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</si>
  <si>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</si>
  <si>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</si>
  <si>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</si>
  <si>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</si>
  <si>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</si>
  <si>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</si>
  <si>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</si>
  <si>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</si>
  <si>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</si>
  <si>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</si>
  <si>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</si>
  <si>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</si>
  <si>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</si>
  <si>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</si>
  <si>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</si>
  <si>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</si>
  <si>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</si>
  <si>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</si>
  <si>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</si>
  <si>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</si>
  <si>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</si>
  <si>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</si>
  <si>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</si>
  <si>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</si>
  <si>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</si>
  <si>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</si>
  <si>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</si>
  <si>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</si>
  <si>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</si>
  <si>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</si>
  <si>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</si>
  <si>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</si>
  <si>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</si>
  <si>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</si>
  <si>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</si>
  <si>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</si>
  <si>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</si>
  <si>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</si>
  <si>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</si>
  <si>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</si>
  <si>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</si>
  <si>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</si>
  <si>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</si>
  <si>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</si>
  <si>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</si>
  <si>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</si>
  <si>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</si>
  <si>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</si>
  <si>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</si>
  <si>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</si>
  <si>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</si>
  <si>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</si>
  <si>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</si>
  <si>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</si>
  <si>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</si>
  <si>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</si>
  <si>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</si>
  <si>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</si>
  <si>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</si>
  <si>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</si>
  <si>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</si>
  <si>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</si>
  <si>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</si>
  <si>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</si>
  <si>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</si>
  <si>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</si>
  <si>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</si>
  <si>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</si>
  <si>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</si>
  <si>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</si>
  <si>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</si>
  <si>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</si>
  <si>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</si>
  <si>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</si>
  <si>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</si>
  <si>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</si>
  <si>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</si>
  <si>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</si>
  <si>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</si>
  <si>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</si>
  <si>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</si>
  <si>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</si>
  <si>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</si>
  <si>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</si>
  <si>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</si>
  <si>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</si>
  <si>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</si>
  <si>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</si>
  <si>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</si>
  <si>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</si>
  <si>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</si>
  <si>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</si>
  <si>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</si>
  <si>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</si>
  <si>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</si>
  <si>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</si>
  <si>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</si>
  <si>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</si>
  <si>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</si>
  <si>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</si>
  <si>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</si>
  <si>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</si>
  <si>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</si>
  <si>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</si>
  <si>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</si>
  <si>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</si>
  <si>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</si>
  <si>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</si>
  <si>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</si>
  <si>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</si>
  <si>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</si>
  <si>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</si>
  <si>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</si>
  <si>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</si>
  <si>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</si>
  <si>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</si>
  <si>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</si>
  <si>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</si>
  <si>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</si>
  <si>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</si>
  <si>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</si>
  <si>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</si>
  <si>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</si>
  <si>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</si>
  <si>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</si>
  <si>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</si>
  <si>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</si>
  <si>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</si>
  <si>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</si>
  <si>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</si>
  <si>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</si>
  <si>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</si>
  <si>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</si>
  <si>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</si>
  <si>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</si>
  <si>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</si>
  <si>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</si>
  <si>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</si>
  <si>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</si>
  <si>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</si>
  <si>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</si>
  <si>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</si>
  <si>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</si>
  <si>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</si>
  <si>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</si>
  <si>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</si>
  <si>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</si>
  <si>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</si>
  <si>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</si>
  <si>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</si>
  <si>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</si>
  <si>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</si>
  <si>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</si>
  <si>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</si>
  <si>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</si>
  <si>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</si>
  <si>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</si>
  <si>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</si>
  <si>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</si>
  <si>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</si>
  <si>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</si>
  <si>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</si>
  <si>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</si>
  <si>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</si>
  <si>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</si>
  <si>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</si>
  <si>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</si>
  <si>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</si>
  <si>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</si>
  <si>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</si>
  <si>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</si>
  <si>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</si>
  <si>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</si>
  <si>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</si>
  <si>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</si>
  <si>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</si>
  <si>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</si>
  <si>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</si>
  <si>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</si>
  <si>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</si>
  <si>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</si>
  <si>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</si>
  <si>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</si>
  <si>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</si>
  <si>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</si>
  <si>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</si>
  <si>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</si>
  <si>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</si>
  <si>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</si>
  <si>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</si>
  <si>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</si>
  <si>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</si>
  <si>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</si>
  <si>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</si>
  <si>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</si>
  <si>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</si>
  <si>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</si>
  <si>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</si>
  <si>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</si>
  <si>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</si>
  <si>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</si>
  <si>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</si>
  <si>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</si>
  <si>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</si>
  <si>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</si>
  <si>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</si>
  <si>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</si>
  <si>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</si>
  <si>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</si>
  <si>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</si>
  <si>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</si>
  <si>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</si>
  <si>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</si>
  <si>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</si>
  <si>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</si>
  <si>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</si>
  <si>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</si>
  <si>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</si>
  <si>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</si>
  <si>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</si>
  <si>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</si>
  <si>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</si>
  <si>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</si>
  <si>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</si>
  <si>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</si>
  <si>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</si>
  <si>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</si>
  <si>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</si>
  <si>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</si>
  <si>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</si>
  <si>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</si>
  <si>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</si>
  <si>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</si>
  <si>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</si>
  <si>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</si>
  <si>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</si>
  <si>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</si>
  <si>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</si>
  <si>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</si>
  <si>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</si>
  <si>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</si>
  <si>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</si>
  <si>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</si>
  <si>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</si>
  <si>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</si>
  <si>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</si>
  <si>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</si>
  <si>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</si>
  <si>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</si>
  <si>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</si>
  <si>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</si>
  <si>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</si>
  <si>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</si>
  <si>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</si>
  <si>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</si>
  <si>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</si>
  <si>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</si>
  <si>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</si>
  <si>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</si>
  <si>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</si>
  <si>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</si>
  <si>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</si>
  <si>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</si>
  <si>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</si>
  <si>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</si>
  <si>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</si>
  <si>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</si>
  <si>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</si>
  <si>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</si>
  <si>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</si>
  <si>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</si>
  <si>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</si>
  <si>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</si>
  <si>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</si>
  <si>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</si>
  <si>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</si>
  <si>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</si>
  <si>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</si>
  <si>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</si>
  <si>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</si>
  <si>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</si>
  <si>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</si>
  <si>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</si>
  <si>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</si>
  <si>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</si>
  <si>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</si>
  <si>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</si>
  <si>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</si>
  <si>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</si>
  <si>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</si>
  <si>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</si>
  <si>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</si>
  <si>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</si>
  <si>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</si>
  <si>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</si>
  <si>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</si>
  <si>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</si>
  <si>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</si>
  <si>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</si>
  <si>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</si>
  <si>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</si>
  <si>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</si>
  <si>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</si>
  <si>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</si>
  <si>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</si>
  <si>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</si>
  <si>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</si>
  <si>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</si>
  <si>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</si>
  <si>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</si>
  <si>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</si>
  <si>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</si>
  <si>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</si>
  <si>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</si>
  <si>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</si>
  <si>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</si>
  <si>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</si>
  <si>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</si>
  <si>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</si>
  <si>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</si>
  <si>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</si>
  <si>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</si>
  <si>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</si>
  <si>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</si>
  <si>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</si>
  <si>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</si>
  <si>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</si>
  <si>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</si>
  <si>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</si>
  <si>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</si>
  <si>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</si>
  <si>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</si>
  <si>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</si>
  <si>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</si>
  <si>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</si>
  <si>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</si>
  <si>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</si>
  <si>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</si>
  <si>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</si>
  <si>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</si>
  <si>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</si>
  <si>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</si>
  <si>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</si>
  <si>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</si>
  <si>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</si>
  <si>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</si>
  <si>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</si>
  <si>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</si>
  <si>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</si>
  <si>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</si>
  <si>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</si>
  <si>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</si>
  <si>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</si>
  <si>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</si>
  <si>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</si>
  <si>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</si>
  <si>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</si>
  <si>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</si>
  <si>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</si>
  <si>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</si>
  <si>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</si>
  <si>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</si>
  <si>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</si>
  <si>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</si>
  <si>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</si>
  <si>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</si>
  <si>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</si>
  <si>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</si>
  <si>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</si>
  <si>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</si>
  <si>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</si>
  <si>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</si>
  <si>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</si>
  <si>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</si>
  <si>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</si>
  <si>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</si>
  <si>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</si>
  <si>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</si>
  <si>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</si>
  <si>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</si>
  <si>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</si>
  <si>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</si>
  <si>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</si>
  <si>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</si>
  <si>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</si>
  <si>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</si>
  <si>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</si>
  <si>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</si>
  <si>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</si>
  <si>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</si>
  <si>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</si>
  <si>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</si>
  <si>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</si>
  <si>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</si>
  <si>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</si>
  <si>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</si>
  <si>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</si>
  <si>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</si>
  <si>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</si>
  <si>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</si>
  <si>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</si>
  <si>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</si>
  <si>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</si>
  <si>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</si>
  <si>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</si>
  <si>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</si>
  <si>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</si>
  <si>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</si>
  <si>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</si>
  <si>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</si>
  <si>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</si>
  <si>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</si>
  <si>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</si>
  <si>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</si>
  <si>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</si>
  <si>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</si>
  <si>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</si>
  <si>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</si>
  <si>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</si>
  <si>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</si>
  <si>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</si>
  <si>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</si>
  <si>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</si>
  <si>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</si>
  <si>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</si>
  <si>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</si>
  <si>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</si>
  <si>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</si>
  <si>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</si>
  <si>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</si>
  <si>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</si>
  <si>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</si>
  <si>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</si>
  <si>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</si>
  <si>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</si>
  <si>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</si>
  <si>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</si>
  <si>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</si>
  <si>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</si>
  <si>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</si>
  <si>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</si>
  <si>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</si>
  <si>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</si>
  <si>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</si>
  <si>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</si>
  <si>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</si>
  <si>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</si>
  <si>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</si>
  <si>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</si>
  <si>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</si>
  <si>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</si>
  <si>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</si>
  <si>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</si>
  <si>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</si>
  <si>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</si>
  <si>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</si>
  <si>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</si>
  <si>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</si>
  <si>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</si>
  <si>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</si>
  <si>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</si>
  <si>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</si>
  <si>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</si>
  <si>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</si>
  <si>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</si>
  <si>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</si>
  <si>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</si>
  <si>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</si>
  <si>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</si>
  <si>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</si>
  <si>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</si>
  <si>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</si>
  <si>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</si>
  <si>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</si>
  <si>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</si>
  <si>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</si>
  <si>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</si>
  <si>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</si>
  <si>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</si>
  <si>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</si>
  <si>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</si>
  <si>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</si>
  <si>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</si>
  <si>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</si>
  <si>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</si>
  <si>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</si>
  <si>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</si>
  <si>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</si>
  <si>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</si>
  <si>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</si>
  <si>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</si>
  <si>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</si>
  <si>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</si>
  <si>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</si>
  <si>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</si>
  <si>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</si>
  <si>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</si>
  <si>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</si>
  <si>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</si>
  <si>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</si>
  <si>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</si>
  <si>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</si>
  <si>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</si>
  <si>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</si>
  <si>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</si>
  <si>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</si>
  <si>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</si>
  <si>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</si>
  <si>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</si>
  <si>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</si>
  <si>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</si>
  <si>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</si>
  <si>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</si>
  <si>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</si>
  <si>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</si>
  <si>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</si>
  <si>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</si>
  <si>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</si>
  <si>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</si>
  <si>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</si>
  <si>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</si>
  <si>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</si>
  <si>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</si>
  <si>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</si>
  <si>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</si>
  <si>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</si>
  <si>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</si>
  <si>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</si>
  <si>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</si>
  <si>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</si>
  <si>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</si>
  <si>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</si>
  <si>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</si>
  <si>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</si>
  <si>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</si>
  <si>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</si>
  <si>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</si>
  <si>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</si>
  <si>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</si>
  <si>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</si>
  <si>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</si>
  <si>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</si>
  <si>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</si>
  <si>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</si>
  <si>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</si>
  <si>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</si>
  <si>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</si>
  <si>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</si>
  <si>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</si>
  <si>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</si>
  <si>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</si>
  <si>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</si>
  <si>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</si>
  <si>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</si>
  <si>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</si>
  <si>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</si>
  <si>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</si>
  <si>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</si>
  <si>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</si>
  <si>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</si>
  <si>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</si>
  <si>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</si>
  <si>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</si>
  <si>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</si>
  <si>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</si>
  <si>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</si>
  <si>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</si>
  <si>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</si>
  <si>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</si>
  <si>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</si>
  <si>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</si>
  <si>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</si>
  <si>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</si>
  <si>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</si>
  <si>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</si>
  <si>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</si>
  <si>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</si>
  <si>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</si>
  <si>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</si>
  <si>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</si>
  <si>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</si>
  <si>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</si>
  <si>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</si>
  <si>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</si>
  <si>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</si>
  <si>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</si>
  <si>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</si>
  <si>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</si>
  <si>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</si>
  <si>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</si>
  <si>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</si>
  <si>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</si>
  <si>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</si>
  <si>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</si>
  <si>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</si>
  <si>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</si>
  <si>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</si>
  <si>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</si>
  <si>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</si>
  <si>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</si>
  <si>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</si>
  <si>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</si>
  <si>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</si>
  <si>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</si>
  <si>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</si>
  <si>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</si>
  <si>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</si>
  <si>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</si>
  <si>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</si>
  <si>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</si>
  <si>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</si>
  <si>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</si>
  <si>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</si>
  <si>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</si>
  <si>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</si>
  <si>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</si>
  <si>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</si>
  <si>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</si>
  <si>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</si>
  <si>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</si>
  <si>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</si>
  <si>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</si>
  <si>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</si>
  <si>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</si>
  <si>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</si>
  <si>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</si>
  <si>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</si>
  <si>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</si>
  <si>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</si>
  <si>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</si>
  <si>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</si>
  <si>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</si>
  <si>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</si>
  <si>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</si>
  <si>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</si>
  <si>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</si>
  <si>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</si>
  <si>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</si>
  <si>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</si>
  <si>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</si>
  <si>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</si>
  <si>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</si>
  <si>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</si>
  <si>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</si>
  <si>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</si>
  <si>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</si>
  <si>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</si>
  <si>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</si>
  <si>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</si>
  <si>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</si>
  <si>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</si>
  <si>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</si>
  <si>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</si>
  <si>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</si>
  <si>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</si>
  <si>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</si>
  <si>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</si>
  <si>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</si>
  <si>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</si>
  <si>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</si>
  <si>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</si>
  <si>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</si>
  <si>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</si>
  <si>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</si>
  <si>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</si>
  <si>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</si>
  <si>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</si>
  <si>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</si>
  <si>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</si>
  <si>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</si>
  <si>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</si>
  <si>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</si>
  <si>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</si>
  <si>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</si>
  <si>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</si>
  <si>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</si>
  <si>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</si>
  <si>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</si>
  <si>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</si>
  <si>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</si>
  <si>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</si>
  <si>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</si>
  <si>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</si>
  <si>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</si>
  <si>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</si>
  <si>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</si>
  <si>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</si>
  <si>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</si>
  <si>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</si>
  <si>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</si>
  <si>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</si>
  <si>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</si>
  <si>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</si>
  <si>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</si>
  <si>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</si>
  <si>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</si>
  <si>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</si>
  <si>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</si>
  <si>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</si>
  <si>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</si>
  <si>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</si>
  <si>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</si>
  <si>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</si>
  <si>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</si>
  <si>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</si>
  <si>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</si>
  <si>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</si>
  <si>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</si>
  <si>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</si>
  <si>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</si>
  <si>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</si>
  <si>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</si>
  <si>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</si>
  <si>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</si>
  <si>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</si>
  <si>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</si>
  <si>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</si>
  <si>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</si>
  <si>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</si>
  <si>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</si>
  <si>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</si>
  <si>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</si>
  <si>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</si>
  <si>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</si>
  <si>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</si>
  <si>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</si>
  <si>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</si>
  <si>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</si>
  <si>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</si>
  <si>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</si>
  <si>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</si>
  <si>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</si>
  <si>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</si>
  <si>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</si>
  <si>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</si>
  <si>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</si>
  <si>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</si>
  <si>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</si>
  <si>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</si>
  <si>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</si>
  <si>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</si>
  <si>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</si>
  <si>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</si>
  <si>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</si>
  <si>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</si>
  <si>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</si>
  <si>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</si>
  <si>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</si>
  <si>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</si>
  <si>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</si>
  <si>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</si>
  <si>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</si>
  <si>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</si>
  <si>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</si>
  <si>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</si>
  <si>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</si>
  <si>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</si>
  <si>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</si>
  <si>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</si>
  <si>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</si>
  <si>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</si>
  <si>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</si>
  <si>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</si>
  <si>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</si>
  <si>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</si>
  <si>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</si>
  <si>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</si>
  <si>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</si>
  <si>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</si>
  <si>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</si>
  <si>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</si>
  <si>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</si>
  <si>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</si>
  <si>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</si>
  <si>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</si>
  <si>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</si>
  <si>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</si>
  <si>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</si>
  <si>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</si>
  <si>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</si>
  <si>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</si>
  <si>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</si>
  <si>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</si>
  <si>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</si>
  <si>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</si>
  <si>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</si>
  <si>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</si>
  <si>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</si>
  <si>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</si>
  <si>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</si>
  <si>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</si>
  <si>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</si>
  <si>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</si>
  <si>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</si>
  <si>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</si>
  <si>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</si>
  <si>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</si>
  <si>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</si>
  <si>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</si>
  <si>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</si>
  <si>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</si>
  <si>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</si>
  <si>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</si>
  <si>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</si>
  <si>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</si>
  <si>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</si>
  <si>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</si>
  <si>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</si>
  <si>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</si>
  <si>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</si>
  <si>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</si>
  <si>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</si>
  <si>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</si>
  <si>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</si>
  <si>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</si>
  <si>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</si>
  <si>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</si>
  <si>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</si>
  <si>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</si>
  <si>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</si>
  <si>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</si>
  <si>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</si>
  <si>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</si>
  <si>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</si>
  <si>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</si>
  <si>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</si>
  <si>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</si>
  <si>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</si>
  <si>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</si>
  <si>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</si>
  <si>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</si>
  <si>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</si>
  <si>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</si>
  <si>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</si>
  <si>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</si>
  <si>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</si>
  <si>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</si>
  <si>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</si>
  <si>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</si>
  <si>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</si>
  <si>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</si>
  <si>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</si>
  <si>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</si>
  <si>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</si>
  <si>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</si>
  <si>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</si>
  <si>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</si>
  <si>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</si>
  <si>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</si>
  <si>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</si>
  <si>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</si>
  <si>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</si>
  <si>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</si>
  <si>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</si>
  <si>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</si>
  <si>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</si>
  <si>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</si>
  <si>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</si>
  <si>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</si>
  <si>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</si>
  <si>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</si>
  <si>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</si>
  <si>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</si>
  <si>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</si>
  <si>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</si>
  <si>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</si>
  <si>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</si>
  <si>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</si>
  <si>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</si>
  <si>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</si>
  <si>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</si>
  <si>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</si>
  <si>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</si>
  <si>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</si>
  <si>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</si>
  <si>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</si>
  <si>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</si>
  <si>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</si>
  <si>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</si>
  <si>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</si>
  <si>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</si>
  <si>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</si>
  <si>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</si>
  <si>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</si>
  <si>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</si>
  <si>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</si>
  <si>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</si>
  <si>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</si>
  <si>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</si>
  <si>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</si>
  <si>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</si>
  <si>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</si>
  <si>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</si>
  <si>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</si>
  <si>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</si>
  <si>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</si>
  <si>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</si>
  <si>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</si>
  <si>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</si>
  <si>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</si>
  <si>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</si>
  <si>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</si>
  <si>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</si>
  <si>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</si>
  <si>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</si>
  <si>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</si>
  <si>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</si>
  <si>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</si>
  <si>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</si>
  <si>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</si>
  <si>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</si>
  <si>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</si>
  <si>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</si>
  <si>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</si>
  <si>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</si>
  <si>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</si>
  <si>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</si>
  <si>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</si>
  <si>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</si>
  <si>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</si>
  <si>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</si>
  <si>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</si>
  <si>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</si>
  <si>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</si>
  <si>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</si>
  <si>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</si>
  <si>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</si>
  <si>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</si>
  <si>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</si>
  <si>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</si>
  <si>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</si>
  <si>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</si>
  <si>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</si>
  <si>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</si>
  <si>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</si>
  <si>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</si>
  <si>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</si>
  <si>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</si>
  <si>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</si>
  <si>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</si>
  <si>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</si>
  <si>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</si>
  <si>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</si>
  <si>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</si>
  <si>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</si>
  <si>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</si>
  <si>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</si>
  <si>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</si>
  <si>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</si>
  <si>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</si>
  <si>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</si>
  <si>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</si>
  <si>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</si>
  <si>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</si>
  <si>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</si>
  <si>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</si>
  <si>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</si>
  <si>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</si>
  <si>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</si>
  <si>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</si>
  <si>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</si>
  <si>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</si>
  <si>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</si>
  <si>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</si>
  <si>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</si>
  <si>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</si>
  <si>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</si>
  <si>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</si>
  <si>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</si>
  <si>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</si>
  <si>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</si>
  <si>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</si>
  <si>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</si>
  <si>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</si>
  <si>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</si>
  <si>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</si>
  <si>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</si>
  <si>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</si>
  <si>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</si>
  <si>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</si>
  <si>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</si>
  <si>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</si>
  <si>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</si>
  <si>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</si>
  <si>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</si>
  <si>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</si>
  <si>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</si>
  <si>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</si>
  <si>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</si>
  <si>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</si>
  <si>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</si>
  <si>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</si>
  <si>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</si>
  <si>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</si>
  <si>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</si>
  <si>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</si>
  <si>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</si>
  <si>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</si>
  <si>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</si>
  <si>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</si>
  <si>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</si>
  <si>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</si>
  <si>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</si>
  <si>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</si>
  <si>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</si>
  <si>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</si>
  <si>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</si>
  <si>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</si>
  <si>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</si>
  <si>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</si>
  <si>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</si>
  <si>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</si>
  <si>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</si>
  <si>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</si>
  <si>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</si>
  <si>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</si>
  <si>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</si>
  <si>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</si>
  <si>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</si>
  <si>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</si>
  <si>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</si>
  <si>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</si>
  <si>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</si>
  <si>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</si>
  <si>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</si>
  <si>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</si>
  <si>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</si>
  <si>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</si>
  <si>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</si>
  <si>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</si>
  <si>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</si>
  <si>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</si>
  <si>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</si>
  <si>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</si>
  <si>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</si>
  <si>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</si>
  <si>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</si>
  <si>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</si>
  <si>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</si>
  <si>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</si>
  <si>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</si>
  <si>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</si>
  <si>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</si>
  <si>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</si>
  <si>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</si>
  <si>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</si>
  <si>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</si>
  <si>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</si>
  <si>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</si>
  <si>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</si>
  <si>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</si>
  <si>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</si>
  <si>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</si>
  <si>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</si>
  <si>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</si>
  <si>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</si>
  <si>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</si>
  <si>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</si>
  <si>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</si>
  <si>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</si>
  <si>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</si>
  <si>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</si>
  <si>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</si>
  <si>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</si>
  <si>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</si>
  <si>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</si>
  <si>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</si>
  <si>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</si>
  <si>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</si>
  <si>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</si>
  <si>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</si>
  <si>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</si>
  <si>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</si>
  <si>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</si>
  <si>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</si>
  <si>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</si>
  <si>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</si>
  <si>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</si>
  <si>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</si>
  <si>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</si>
  <si>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</si>
  <si>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</si>
  <si>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</si>
  <si>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</si>
  <si>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</si>
  <si>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</si>
  <si>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</si>
  <si>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</si>
  <si>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</si>
  <si>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</si>
  <si>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</si>
  <si>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</si>
  <si>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</si>
  <si>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</si>
  <si>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</si>
  <si>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</si>
  <si>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</si>
  <si>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</si>
  <si>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</si>
  <si>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</si>
  <si>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</si>
  <si>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</si>
  <si>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</si>
  <si>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</si>
  <si>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</si>
  <si>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</si>
  <si>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</si>
  <si>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</si>
  <si>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</si>
  <si>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</si>
  <si>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</si>
  <si>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</si>
  <si>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</si>
  <si>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</si>
  <si>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</si>
  <si>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</si>
  <si>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</si>
  <si>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</si>
  <si>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</si>
  <si>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</si>
  <si>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</si>
  <si>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</si>
  <si>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</si>
  <si>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</si>
  <si>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</si>
  <si>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</si>
  <si>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</si>
  <si>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</si>
  <si>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</si>
  <si>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</si>
  <si>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</si>
  <si>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</si>
  <si>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</si>
  <si>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</si>
  <si>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</si>
  <si>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</si>
  <si>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</si>
  <si>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</si>
  <si>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</si>
  <si>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</si>
  <si>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</si>
  <si>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</si>
  <si>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</si>
  <si>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</si>
  <si>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</si>
  <si>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</si>
  <si>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</si>
  <si>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</si>
  <si>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</si>
  <si>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</si>
  <si>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</si>
  <si>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</si>
  <si>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</si>
  <si>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</si>
  <si>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</si>
  <si>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</si>
  <si>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</si>
  <si>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</si>
  <si>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</si>
  <si>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</si>
  <si>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</si>
  <si>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</si>
  <si>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</si>
  <si>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</si>
  <si>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</si>
  <si>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</si>
  <si>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</si>
  <si>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</si>
  <si>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</si>
  <si>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</si>
  <si>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</si>
  <si>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</si>
  <si>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</si>
  <si>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</si>
  <si>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</si>
  <si>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</si>
  <si>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</si>
  <si>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</si>
  <si>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</si>
  <si>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</si>
  <si>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</si>
  <si>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</si>
  <si>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</si>
  <si>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</si>
  <si>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</si>
  <si>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</si>
  <si>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</si>
  <si>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</si>
  <si>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</si>
  <si>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</si>
  <si>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</si>
  <si>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</si>
  <si>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</si>
  <si>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</si>
  <si>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</si>
  <si>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</si>
  <si>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</si>
  <si>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</si>
  <si>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</si>
  <si>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</si>
  <si>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</si>
  <si>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</si>
  <si>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</si>
  <si>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</si>
  <si>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</si>
  <si>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</si>
  <si>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</si>
  <si>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</si>
  <si>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</si>
  <si>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</si>
  <si>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</si>
  <si>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</si>
  <si>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</si>
  <si>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</si>
  <si>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</si>
  <si>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</si>
  <si>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</si>
  <si>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</si>
  <si>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</si>
  <si>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</si>
  <si>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</si>
  <si>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</si>
  <si>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</si>
  <si>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</si>
  <si>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</si>
  <si>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</si>
  <si>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</si>
  <si>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</si>
  <si>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</si>
  <si>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</si>
  <si>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</si>
  <si>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</si>
  <si>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</si>
  <si>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</si>
  <si>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</si>
  <si>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</si>
  <si>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</si>
  <si>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</si>
  <si>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</si>
  <si>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</si>
  <si>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</si>
  <si>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</si>
  <si>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</si>
  <si>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</si>
  <si>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</si>
  <si>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</si>
  <si>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</si>
  <si>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</si>
  <si>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</si>
  <si>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</si>
  <si>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</si>
  <si>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</si>
  <si>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</si>
  <si>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</si>
  <si>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</si>
  <si>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</si>
  <si>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</si>
  <si>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</si>
  <si>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</si>
  <si>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</si>
  <si>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</si>
  <si>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</si>
  <si>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</si>
  <si>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</si>
  <si>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</si>
  <si>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</si>
  <si>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</si>
  <si>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</si>
  <si>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</si>
  <si>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</si>
  <si>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</si>
  <si>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</si>
  <si>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</si>
  <si>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</si>
  <si>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</si>
  <si>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</si>
  <si>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</si>
  <si>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</si>
  <si>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</si>
  <si>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</si>
  <si>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</si>
  <si>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</si>
  <si>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</si>
  <si>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</si>
  <si>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</si>
  <si>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</si>
  <si>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</si>
  <si>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</si>
  <si>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</si>
  <si>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</si>
  <si>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</si>
  <si>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</si>
  <si>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</si>
  <si>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</si>
  <si>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</si>
  <si>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</si>
  <si>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</si>
  <si>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</si>
  <si>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</si>
  <si>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</si>
  <si>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</si>
  <si>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</si>
  <si>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</si>
  <si>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</si>
  <si>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</si>
  <si>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</si>
  <si>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</si>
  <si>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</si>
  <si>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</si>
  <si>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</si>
  <si>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</si>
  <si>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</si>
  <si>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</si>
  <si>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</si>
  <si>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</si>
  <si>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</si>
  <si>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</si>
  <si>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</si>
  <si>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</si>
  <si>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</si>
  <si>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</si>
  <si>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</si>
  <si>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</si>
  <si>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</si>
  <si>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</si>
  <si>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</si>
  <si>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</si>
  <si>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</si>
  <si>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</si>
  <si>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</si>
  <si>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</si>
  <si>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</si>
  <si>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</si>
  <si>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</si>
  <si>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</si>
  <si>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</si>
  <si>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</si>
  <si>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</si>
  <si>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</si>
  <si>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</si>
  <si>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</si>
  <si>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</si>
  <si>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</si>
  <si>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</si>
  <si>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</si>
  <si>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</si>
  <si>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</si>
  <si>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</si>
  <si>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</si>
  <si>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</si>
  <si>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</si>
  <si>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</si>
  <si>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</si>
  <si>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</si>
  <si>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</si>
  <si>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</si>
  <si>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</si>
  <si>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</si>
  <si>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</si>
  <si>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</si>
  <si>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</si>
  <si>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</si>
  <si>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</si>
  <si>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</si>
  <si>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</si>
  <si>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</si>
  <si>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</si>
  <si>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</si>
  <si>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</si>
  <si>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</si>
  <si>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</si>
  <si>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</si>
  <si>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</si>
  <si>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</si>
  <si>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</si>
  <si>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</si>
  <si>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</si>
  <si>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</si>
  <si>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</si>
  <si>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</si>
  <si>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</si>
  <si>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</si>
  <si>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</si>
  <si>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</si>
  <si>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</si>
  <si>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</si>
  <si>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</si>
  <si>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</si>
  <si>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</si>
  <si>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</si>
  <si>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</si>
  <si>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</si>
  <si>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</si>
  <si>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</si>
  <si>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</si>
  <si>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</si>
  <si>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</si>
  <si>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</si>
  <si>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</si>
  <si>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</si>
  <si>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</si>
  <si>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</si>
  <si>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</si>
  <si>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</si>
  <si>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</si>
  <si>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</si>
  <si>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</si>
  <si>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</si>
  <si>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</si>
  <si>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</si>
  <si>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</si>
  <si>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</si>
  <si>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</si>
  <si>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</si>
  <si>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</si>
  <si>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</si>
  <si>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</si>
  <si>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</si>
  <si>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</si>
  <si>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</si>
  <si>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</si>
  <si>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</si>
  <si>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</si>
  <si>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</si>
  <si>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</si>
  <si>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</si>
  <si>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</si>
  <si>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</si>
  <si>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</si>
  <si>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</si>
  <si>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</si>
  <si>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</si>
  <si>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</si>
  <si>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</si>
  <si>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</si>
  <si>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</si>
  <si>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</si>
  <si>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</si>
  <si>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</si>
  <si>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</si>
  <si>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</si>
  <si>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</si>
  <si>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</si>
  <si>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</si>
  <si>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</si>
  <si>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</si>
  <si>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</si>
  <si>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</si>
  <si>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</si>
  <si>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</si>
  <si>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</si>
  <si>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</si>
  <si>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</si>
  <si>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</si>
  <si>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</si>
  <si>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</si>
  <si>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</si>
  <si>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</si>
  <si>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</si>
  <si>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</si>
  <si>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</si>
  <si>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</si>
  <si>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</si>
  <si>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</si>
  <si>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</si>
  <si>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</si>
  <si>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</si>
  <si>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</si>
  <si>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</si>
  <si>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</si>
  <si>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</si>
  <si>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</si>
  <si>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</si>
  <si>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</si>
  <si>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</si>
  <si>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</si>
  <si>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</si>
  <si>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</si>
  <si>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</si>
  <si>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</si>
  <si>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</si>
  <si>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</si>
  <si>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</si>
  <si>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</si>
  <si>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</si>
  <si>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</si>
  <si>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</si>
  <si>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</si>
  <si>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</si>
  <si>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</si>
  <si>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</si>
  <si>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</si>
  <si>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</si>
  <si>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</si>
  <si>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</si>
  <si>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</si>
  <si>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</si>
  <si>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</si>
  <si>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</si>
  <si>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</si>
  <si>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</si>
  <si>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</si>
  <si>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</si>
  <si>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</si>
  <si>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</si>
  <si>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</si>
  <si>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</si>
  <si>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</si>
  <si>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</si>
  <si>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</si>
  <si>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</si>
  <si>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</si>
  <si>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</si>
  <si>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</si>
  <si>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</si>
  <si>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</si>
  <si>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</si>
  <si>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</si>
  <si>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</si>
  <si>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</si>
  <si>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</si>
  <si>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</si>
  <si>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</si>
  <si>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</si>
  <si>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</si>
  <si>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</si>
  <si>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</si>
  <si>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</si>
  <si>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</si>
  <si>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</si>
  <si>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</si>
  <si>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</si>
  <si>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</si>
  <si>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</si>
  <si>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</si>
  <si>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</si>
  <si>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</si>
  <si>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</si>
  <si>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</si>
  <si>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</si>
  <si>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</si>
  <si>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</si>
  <si>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</si>
  <si>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</si>
  <si>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</si>
  <si>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</si>
  <si>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</si>
  <si>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</si>
  <si>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</si>
  <si>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</si>
  <si>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</si>
  <si>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</si>
  <si>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</si>
  <si>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</si>
  <si>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</si>
  <si>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</si>
  <si>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</si>
  <si>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</si>
  <si>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</si>
  <si>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</si>
  <si>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</si>
  <si>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</si>
  <si>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</si>
  <si>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</si>
  <si>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</si>
  <si>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</si>
  <si>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</si>
  <si>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</si>
  <si>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</si>
  <si>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</si>
  <si>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</si>
  <si>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</si>
  <si>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</si>
  <si>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</si>
  <si>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</si>
  <si>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</si>
  <si>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</si>
  <si>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</si>
  <si>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</si>
  <si>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</si>
  <si>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</si>
  <si>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</si>
  <si>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</si>
  <si>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</si>
  <si>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</si>
  <si>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</si>
  <si>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</si>
  <si>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</si>
  <si>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</si>
  <si>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</si>
  <si>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</si>
  <si>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</si>
  <si>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</si>
  <si>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</si>
  <si>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</si>
  <si>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</si>
  <si>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</si>
  <si>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</si>
  <si>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</si>
  <si>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</si>
  <si>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</si>
  <si>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</si>
  <si>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</si>
  <si>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</si>
  <si>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</si>
  <si>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</si>
  <si>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</si>
  <si>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</si>
  <si>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</si>
  <si>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</si>
  <si>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</si>
  <si>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</si>
  <si>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</si>
  <si>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</si>
  <si>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</si>
  <si>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</si>
  <si>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</si>
  <si>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</si>
  <si>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</si>
  <si>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</si>
  <si>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</si>
  <si>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</si>
  <si>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</si>
  <si>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</si>
  <si>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</si>
  <si>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</si>
  <si>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</si>
  <si>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</si>
  <si>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</si>
  <si>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</si>
  <si>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</si>
  <si>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</si>
  <si>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</si>
  <si>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</si>
  <si>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</si>
  <si>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</si>
  <si>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</si>
  <si>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</si>
  <si>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</si>
  <si>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</si>
  <si>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</si>
  <si>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</si>
  <si>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</si>
  <si>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</si>
  <si>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</si>
  <si>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</si>
  <si>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</si>
  <si>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</si>
  <si>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</si>
  <si>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</si>
  <si>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</si>
  <si>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</si>
  <si>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</si>
  <si>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</si>
  <si>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</si>
  <si>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</si>
  <si>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</si>
  <si>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</si>
  <si>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</si>
  <si>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</si>
  <si>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</si>
  <si>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</si>
  <si>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</si>
  <si>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</si>
  <si>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</si>
  <si>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</si>
  <si>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</si>
  <si>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</si>
  <si>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</si>
  <si>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</si>
  <si>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</si>
  <si>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</si>
  <si>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</si>
  <si>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</si>
  <si>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</si>
  <si>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</si>
  <si>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</si>
  <si>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</si>
  <si>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</si>
  <si>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</si>
  <si>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</si>
  <si>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</si>
  <si>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</si>
  <si>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</si>
  <si>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</si>
  <si>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</si>
  <si>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</si>
  <si>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</si>
  <si>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</si>
  <si>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</si>
  <si>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</si>
  <si>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</si>
  <si>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</si>
  <si>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</si>
  <si>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</si>
  <si>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</si>
  <si>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</si>
  <si>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</si>
  <si>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</si>
  <si>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</si>
  <si>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</si>
  <si>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</si>
  <si>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</si>
  <si>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</si>
  <si>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</si>
  <si>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</si>
  <si>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</si>
  <si>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</si>
  <si>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</si>
  <si>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</si>
  <si>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</si>
  <si>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</si>
  <si>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</si>
  <si>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</si>
  <si>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</si>
  <si>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</si>
  <si>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</si>
  <si>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</si>
  <si>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</si>
  <si>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</si>
  <si>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</si>
  <si>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</si>
  <si>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</si>
  <si>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</si>
  <si>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</si>
  <si>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</si>
  <si>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</si>
  <si>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</si>
  <si>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</si>
  <si>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</si>
  <si>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</si>
  <si>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</si>
  <si>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</si>
  <si>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</si>
  <si>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</si>
  <si>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</si>
  <si>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</si>
  <si>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</si>
  <si>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</si>
  <si>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</si>
  <si>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</si>
  <si>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</si>
  <si>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</si>
  <si>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</si>
  <si>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</si>
  <si>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</si>
  <si>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</si>
  <si>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</si>
  <si>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</si>
  <si>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</si>
  <si>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</si>
  <si>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</si>
  <si>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</si>
  <si>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</si>
  <si>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</si>
  <si>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</si>
  <si>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</si>
  <si>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</si>
  <si>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</si>
  <si>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</si>
  <si>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</si>
  <si>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</si>
  <si>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</si>
  <si>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</si>
  <si>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</si>
  <si>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</si>
  <si>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</si>
  <si>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</si>
  <si>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</si>
  <si>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</si>
  <si>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</si>
  <si>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</si>
  <si>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</si>
  <si>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</si>
  <si>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</si>
  <si>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</si>
  <si>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</si>
  <si>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</si>
  <si>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</si>
  <si>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</si>
  <si>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</si>
  <si>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</si>
  <si>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</si>
  <si>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</si>
  <si>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</si>
  <si>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</si>
  <si>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</si>
  <si>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</si>
  <si>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</si>
  <si>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</si>
  <si>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</si>
  <si>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</si>
  <si>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</si>
  <si>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</si>
  <si>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</si>
  <si>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</si>
  <si>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</si>
  <si>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</si>
  <si>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</si>
  <si>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</si>
  <si>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</si>
  <si>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</si>
  <si>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</si>
  <si>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</si>
  <si>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</si>
  <si>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</si>
  <si>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</si>
  <si>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</si>
  <si>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</si>
  <si>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</si>
  <si>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</si>
  <si>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</si>
  <si>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</si>
  <si>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</si>
  <si>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</si>
  <si>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</si>
  <si>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</si>
  <si>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</si>
  <si>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</si>
  <si>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</si>
  <si>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</si>
  <si>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</si>
  <si>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</si>
  <si>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</si>
  <si>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</si>
  <si>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</si>
  <si>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</si>
  <si>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</si>
  <si>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</si>
  <si>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</si>
  <si>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</si>
  <si>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</si>
  <si>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</si>
  <si>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</si>
  <si>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</si>
  <si>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</si>
  <si>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</si>
  <si>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</si>
  <si>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</si>
  <si>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</si>
  <si>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</si>
  <si>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</si>
  <si>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</si>
  <si>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</si>
  <si>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</si>
  <si>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</si>
  <si>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</si>
  <si>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</si>
  <si>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</si>
  <si>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</si>
  <si>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</si>
  <si>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</si>
  <si>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</si>
  <si>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</si>
  <si>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</si>
  <si>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</si>
  <si>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</si>
  <si>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</si>
  <si>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</si>
  <si>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</si>
  <si>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</si>
  <si>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</si>
  <si>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</si>
  <si>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</si>
  <si>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</si>
  <si>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</si>
  <si>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</si>
  <si>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</si>
  <si>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</si>
  <si>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</si>
  <si>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</si>
  <si>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</si>
  <si>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</si>
  <si>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</si>
  <si>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</si>
  <si>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</si>
  <si>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</si>
  <si>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</si>
  <si>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</si>
  <si>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</si>
  <si>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</si>
  <si>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</si>
  <si>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</si>
  <si>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</si>
  <si>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</si>
  <si>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</si>
  <si>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</si>
  <si>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</si>
  <si>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</si>
  <si>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</si>
  <si>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</si>
  <si>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</si>
  <si>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</si>
  <si>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</si>
  <si>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</si>
  <si>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</si>
  <si>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</si>
  <si>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</si>
  <si>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</si>
  <si>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</si>
  <si>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</si>
  <si>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</si>
  <si>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</si>
  <si>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</si>
  <si>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</si>
  <si>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</si>
  <si>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</si>
  <si>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</si>
  <si>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</si>
  <si>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</si>
  <si>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</si>
  <si>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</si>
  <si>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</si>
  <si>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</si>
  <si>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</si>
  <si>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</si>
  <si>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</si>
  <si>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</si>
  <si>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</si>
  <si>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</si>
  <si>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</si>
  <si>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</si>
  <si>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</si>
  <si>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</si>
  <si>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</si>
  <si>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</si>
  <si>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</si>
  <si>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</si>
  <si>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</si>
  <si>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</si>
  <si>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</si>
  <si>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</si>
  <si>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</si>
  <si>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</si>
  <si>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</si>
  <si>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</si>
  <si>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</si>
  <si>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</si>
  <si>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</si>
  <si>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</si>
  <si>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</si>
  <si>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</si>
  <si>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</si>
  <si>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</si>
  <si>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</si>
  <si>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</si>
  <si>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</si>
  <si>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</si>
  <si>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</si>
  <si>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</si>
  <si>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</si>
  <si>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</si>
  <si>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</si>
  <si>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</si>
  <si>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</si>
  <si>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</si>
  <si>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</si>
  <si>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</si>
  <si>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</si>
  <si>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</si>
  <si>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</si>
  <si>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</si>
  <si>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</si>
  <si>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</si>
  <si>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</si>
  <si>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</si>
  <si>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</si>
  <si>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</si>
  <si>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</si>
  <si>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</si>
  <si>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</si>
  <si>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</si>
  <si>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</si>
  <si>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</si>
  <si>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</si>
  <si>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</si>
  <si>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</si>
  <si>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</si>
  <si>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</si>
  <si>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</si>
  <si>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</si>
  <si>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</si>
  <si>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</si>
  <si>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</si>
  <si>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</si>
  <si>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</si>
  <si>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</si>
  <si>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</si>
  <si>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</si>
  <si>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</si>
  <si>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</si>
  <si>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</si>
  <si>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</si>
  <si>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</si>
  <si>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</si>
  <si>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</si>
  <si>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</si>
  <si>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</si>
  <si>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</si>
  <si>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</si>
  <si>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</si>
  <si>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</si>
  <si>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</si>
  <si>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</si>
  <si>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</si>
  <si>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</si>
  <si>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</si>
  <si>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</si>
  <si>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</si>
  <si>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</si>
  <si>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</si>
  <si>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</si>
  <si>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</si>
  <si>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</si>
  <si>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</si>
  <si>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</si>
  <si>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</si>
  <si>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</si>
  <si>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</si>
  <si>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</si>
  <si>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</si>
  <si>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</si>
  <si>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</si>
  <si>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</si>
  <si>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</si>
  <si>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</si>
  <si>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</si>
  <si>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</si>
  <si>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</si>
  <si>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</si>
  <si>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</si>
  <si>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</si>
  <si>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</si>
  <si>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</si>
  <si>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</si>
  <si>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</si>
  <si>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</si>
  <si>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</si>
  <si>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</si>
  <si>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</si>
  <si>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</si>
  <si>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</si>
  <si>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</si>
  <si>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</si>
  <si>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</si>
  <si>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</si>
  <si>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</si>
  <si>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</si>
  <si>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</si>
  <si>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</si>
  <si>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</si>
  <si>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</si>
  <si>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</si>
  <si>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</si>
  <si>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</si>
  <si>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</si>
  <si>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</si>
  <si>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</si>
  <si>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</si>
  <si>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</si>
  <si>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</si>
  <si>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</si>
  <si>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</si>
  <si>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</si>
  <si>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</si>
  <si>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</si>
  <si>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</si>
  <si>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</si>
  <si>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</si>
  <si>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</si>
  <si>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</si>
  <si>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</si>
  <si>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</si>
  <si>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</si>
  <si>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</si>
  <si>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</si>
  <si>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</si>
  <si>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</si>
  <si>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</si>
  <si>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</si>
  <si>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</si>
  <si>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</si>
  <si>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</si>
  <si>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</si>
  <si>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</si>
  <si>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</si>
  <si>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</si>
  <si>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</si>
  <si>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</si>
  <si>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</si>
  <si>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</si>
  <si>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</si>
  <si>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</si>
  <si>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</si>
  <si>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</si>
  <si>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</si>
  <si>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</si>
  <si>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</si>
  <si>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</si>
  <si>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</si>
  <si>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</si>
  <si>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</si>
  <si>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</si>
  <si>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</si>
  <si>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</si>
  <si>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</si>
  <si>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</si>
  <si>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</si>
  <si>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</si>
  <si>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</si>
  <si>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</si>
  <si>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</si>
  <si>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</si>
  <si>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</si>
  <si>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</si>
  <si>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</si>
  <si>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</si>
  <si>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</si>
  <si>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</si>
  <si>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</si>
  <si>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</si>
  <si>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</si>
  <si>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</si>
  <si>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</si>
  <si>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</si>
  <si>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</si>
  <si>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</si>
  <si>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</si>
  <si>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</si>
  <si>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</si>
  <si>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</si>
  <si>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</si>
  <si>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</si>
  <si>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</si>
  <si>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</si>
  <si>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</si>
  <si>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</si>
  <si>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</si>
  <si>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</si>
  <si>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</si>
  <si>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</si>
  <si>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</si>
  <si>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</si>
  <si>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</si>
  <si>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</si>
  <si>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</si>
  <si>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</si>
  <si>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</si>
  <si>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</si>
  <si>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</si>
  <si>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</si>
  <si>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</si>
  <si>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</si>
  <si>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</si>
  <si>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</si>
  <si>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</si>
  <si>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</si>
  <si>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</si>
  <si>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</si>
  <si>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</si>
  <si>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</si>
  <si>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</si>
  <si>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</si>
  <si>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</si>
  <si>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</si>
  <si>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</si>
  <si>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</si>
  <si>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</si>
  <si>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</si>
  <si>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</si>
  <si>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</si>
  <si>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</si>
  <si>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</si>
  <si>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</si>
  <si>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</si>
  <si>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</si>
  <si>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</si>
  <si>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</si>
  <si>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</si>
  <si>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</si>
  <si>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</si>
  <si>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</si>
  <si>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</si>
  <si>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</si>
  <si>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</si>
  <si>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</si>
  <si>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</si>
  <si>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</si>
  <si>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</si>
  <si>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</si>
  <si>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</si>
  <si>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</si>
  <si>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</si>
  <si>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</si>
  <si>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</si>
  <si>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</si>
  <si>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</si>
  <si>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</si>
  <si>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</si>
  <si>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</si>
  <si>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</si>
  <si>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</si>
  <si>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</si>
  <si>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</si>
  <si>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</si>
  <si>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</si>
  <si>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</si>
  <si>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</si>
  <si>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</si>
  <si>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</si>
  <si>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</si>
  <si>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</si>
  <si>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</si>
  <si>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</si>
  <si>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</si>
  <si>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</si>
  <si>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</si>
  <si>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</si>
  <si>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</si>
  <si>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</si>
  <si>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</si>
  <si>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</si>
  <si>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</si>
  <si>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</si>
  <si>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</si>
  <si>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</si>
  <si>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</si>
  <si>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</si>
  <si>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</si>
  <si>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</si>
  <si>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</si>
  <si>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</si>
  <si>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</si>
  <si>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</si>
  <si>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</si>
  <si>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</si>
  <si>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</si>
  <si>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</si>
  <si>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</si>
  <si>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</si>
  <si>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</si>
  <si>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</si>
  <si>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</si>
  <si>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</si>
  <si>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</si>
  <si>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</si>
  <si>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</si>
  <si>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</si>
  <si>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</si>
  <si>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</si>
  <si>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</si>
  <si>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</si>
  <si>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</si>
  <si>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</si>
  <si>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</si>
  <si>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</si>
  <si>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</si>
  <si>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</si>
  <si>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</si>
  <si>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</si>
  <si>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</si>
  <si>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</si>
  <si>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</si>
  <si>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</si>
  <si>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</si>
  <si>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</si>
  <si>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</si>
  <si>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</si>
  <si>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</si>
  <si>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</si>
  <si>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</si>
  <si>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</si>
  <si>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</si>
  <si>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</si>
  <si>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</si>
  <si>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</si>
  <si>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</si>
  <si>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</si>
  <si>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</si>
  <si>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</si>
  <si>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</si>
  <si>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</si>
  <si>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</si>
  <si>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</si>
  <si>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</si>
  <si>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</si>
  <si>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</si>
  <si>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</si>
  <si>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</si>
  <si>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</si>
  <si>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</si>
  <si>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</si>
  <si>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</si>
  <si>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</si>
  <si>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</si>
  <si>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</si>
  <si>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</si>
  <si>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</si>
  <si>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</si>
  <si>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</si>
  <si>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</si>
  <si>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</si>
  <si>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</si>
  <si>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</si>
  <si>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</si>
  <si>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</si>
  <si>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</si>
  <si>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</si>
  <si>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</si>
  <si>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</si>
  <si>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</si>
  <si>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</si>
  <si>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</si>
  <si>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</si>
  <si>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</si>
  <si>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</si>
  <si>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</si>
  <si>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</si>
  <si>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</si>
  <si>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</si>
  <si>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</si>
  <si>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</si>
  <si>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</si>
  <si>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</si>
  <si>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</si>
  <si>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</si>
  <si>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</si>
  <si>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</si>
  <si>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</si>
  <si>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</si>
  <si>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</si>
  <si>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</si>
  <si>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</si>
  <si>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</si>
  <si>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</si>
  <si>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</si>
  <si>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</si>
  <si>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</si>
  <si>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</si>
  <si>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</si>
  <si>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</si>
  <si>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</si>
  <si>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</si>
  <si>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</si>
  <si>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</si>
  <si>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</si>
  <si>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</si>
  <si>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</si>
  <si>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</si>
  <si>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</si>
  <si>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</si>
  <si>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</si>
  <si>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</si>
  <si>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</si>
  <si>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</si>
  <si>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</si>
  <si>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</si>
  <si>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</si>
  <si>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</si>
  <si>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</si>
  <si>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</si>
  <si>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</si>
  <si>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</si>
  <si>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</si>
  <si>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</si>
  <si>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</si>
  <si>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</si>
  <si>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</si>
  <si>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</si>
  <si>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</si>
  <si>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</si>
  <si>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</si>
  <si>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</si>
  <si>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</si>
  <si>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</si>
  <si>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</si>
  <si>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</si>
  <si>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</si>
  <si>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</si>
  <si>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</si>
  <si>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</si>
  <si>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</si>
  <si>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</si>
  <si>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</si>
  <si>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</si>
  <si>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</si>
  <si>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</si>
  <si>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</si>
  <si>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</si>
  <si>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</si>
  <si>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</si>
  <si>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</si>
  <si>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</si>
  <si>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</si>
  <si>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</si>
  <si>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</si>
  <si>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</si>
  <si>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</si>
  <si>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</si>
  <si>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</si>
  <si>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</si>
  <si>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</si>
  <si>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</si>
  <si>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</si>
  <si>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</si>
  <si>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</si>
  <si>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</si>
  <si>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</si>
  <si>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</si>
  <si>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</si>
  <si>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</si>
  <si>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</si>
  <si>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</si>
  <si>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</si>
  <si>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</si>
  <si>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</si>
  <si>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</si>
  <si>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</si>
  <si>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</si>
  <si>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</si>
  <si>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</si>
  <si>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</si>
  <si>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</si>
  <si>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</si>
  <si>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</si>
  <si>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</si>
  <si>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</si>
  <si>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</si>
  <si>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</si>
  <si>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</si>
  <si>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</si>
  <si>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</si>
  <si>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</si>
  <si>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</si>
  <si>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</si>
  <si>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</si>
  <si>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</si>
  <si>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</si>
  <si>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</si>
  <si>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</si>
  <si>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</si>
  <si>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</si>
  <si>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</si>
  <si>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</si>
  <si>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</si>
  <si>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</si>
  <si>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</si>
  <si>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</si>
  <si>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</si>
  <si>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</si>
  <si>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</si>
  <si>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</si>
  <si>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</si>
  <si>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</si>
  <si>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</si>
  <si>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</si>
  <si>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</si>
  <si>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</si>
  <si>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</si>
  <si>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</si>
  <si>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</si>
  <si>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</si>
  <si>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</si>
  <si>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</si>
  <si>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</si>
  <si>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</si>
  <si>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</si>
  <si>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</si>
  <si>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</si>
  <si>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</si>
  <si>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</si>
  <si>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</si>
  <si>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</si>
  <si>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</si>
  <si>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</si>
  <si>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</si>
  <si>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</si>
  <si>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</si>
  <si>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</si>
  <si>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</si>
  <si>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</si>
  <si>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</si>
  <si>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</si>
  <si>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</si>
  <si>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</si>
  <si>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</si>
  <si>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</si>
  <si>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</si>
  <si>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</si>
  <si>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</si>
  <si>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</si>
  <si>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</si>
  <si>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</si>
  <si>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</si>
  <si>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</si>
  <si>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</si>
  <si>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</si>
  <si>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</si>
  <si>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</si>
  <si>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</si>
  <si>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</si>
  <si>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</si>
  <si>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</si>
  <si>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</si>
  <si>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</si>
  <si>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</si>
  <si>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</si>
  <si>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</si>
  <si>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</si>
  <si>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</si>
  <si>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</si>
  <si>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</si>
  <si>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</si>
  <si>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</si>
  <si>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</si>
  <si>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</si>
  <si>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</si>
  <si>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</si>
  <si>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</si>
  <si>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</si>
  <si>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</si>
  <si>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</si>
  <si>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</si>
  <si>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</si>
  <si>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</si>
  <si>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</si>
  <si>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</si>
  <si>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</si>
  <si>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</si>
  <si>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</si>
  <si>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</si>
  <si>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</si>
  <si>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</si>
  <si>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</si>
  <si>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</si>
  <si>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</si>
  <si>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</si>
  <si>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</si>
  <si>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</si>
  <si>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</si>
  <si>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</si>
  <si>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</si>
  <si>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</si>
  <si>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</si>
  <si>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</si>
  <si>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</si>
  <si>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</si>
  <si>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</si>
  <si>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</si>
  <si>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</si>
  <si>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</si>
  <si>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</si>
  <si>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</si>
  <si>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</si>
  <si>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</si>
  <si>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</si>
  <si>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</si>
  <si>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</si>
  <si>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</si>
  <si>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</si>
  <si>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</si>
  <si>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</si>
  <si>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</si>
  <si>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</si>
  <si>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</si>
  <si>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</si>
  <si>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</si>
  <si>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</si>
  <si>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</si>
  <si>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</si>
  <si>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</si>
  <si>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</si>
  <si>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</si>
  <si>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</si>
  <si>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</si>
  <si>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</si>
  <si>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</si>
  <si>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</si>
  <si>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</si>
  <si>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</si>
  <si>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</si>
  <si>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</si>
  <si>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</si>
  <si>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</si>
  <si>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</si>
  <si>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</si>
  <si>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</si>
  <si>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</si>
  <si>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</si>
  <si>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</si>
  <si>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</si>
  <si>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</si>
  <si>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</si>
  <si>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</si>
  <si>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</si>
  <si>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</si>
  <si>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</si>
  <si>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</si>
  <si>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</si>
  <si>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</si>
  <si>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</si>
  <si>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</si>
  <si>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</si>
  <si>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</si>
  <si>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</si>
  <si>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</si>
  <si>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</si>
  <si>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</si>
  <si>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</si>
  <si>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</si>
  <si>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</si>
  <si>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</si>
  <si>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</si>
  <si>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</si>
  <si>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</si>
  <si>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</si>
  <si>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</si>
  <si>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</si>
  <si>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</si>
  <si>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</si>
  <si>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</si>
  <si>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</si>
  <si>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</si>
  <si>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</si>
  <si>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</si>
  <si>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</si>
  <si>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</si>
  <si>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</si>
  <si>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</si>
  <si>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</si>
  <si>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</si>
  <si>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</si>
  <si>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</si>
  <si>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</si>
  <si>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</si>
  <si>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</si>
  <si>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</si>
  <si>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</si>
  <si>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</si>
  <si>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</si>
  <si>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</si>
  <si>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</si>
  <si>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</si>
  <si>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</si>
  <si>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</si>
  <si>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</si>
  <si>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</si>
  <si>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</si>
  <si>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</si>
  <si>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</si>
  <si>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</si>
  <si>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</si>
  <si>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</si>
  <si>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</si>
  <si>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</si>
  <si>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</si>
  <si>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</si>
  <si>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</si>
  <si>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</si>
  <si>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</si>
  <si>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</si>
  <si>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</si>
  <si>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</si>
  <si>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</si>
  <si>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</si>
  <si>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</si>
  <si>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</si>
  <si>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</si>
  <si>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</si>
  <si>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</si>
  <si>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</si>
  <si>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</si>
  <si>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</si>
  <si>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</si>
  <si>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</si>
  <si>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</si>
  <si>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</si>
  <si>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</si>
  <si>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</si>
  <si>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</si>
  <si>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</si>
  <si>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</si>
  <si>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</si>
  <si>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</si>
  <si>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</si>
  <si>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</si>
  <si>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</si>
  <si>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</si>
  <si>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</si>
  <si>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</si>
  <si>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</si>
  <si>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</si>
  <si>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</si>
  <si>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</si>
  <si>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</si>
  <si>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</si>
  <si>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</si>
  <si>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</si>
  <si>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</si>
  <si>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</si>
  <si>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</si>
  <si>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</si>
  <si>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</si>
  <si>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</si>
  <si>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</si>
  <si>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</si>
  <si>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</si>
  <si>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</si>
  <si>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</si>
  <si>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</si>
  <si>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</si>
  <si>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</si>
  <si>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</si>
  <si>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</si>
  <si>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</si>
  <si>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</si>
  <si>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</si>
  <si>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</si>
  <si>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</si>
  <si>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</si>
  <si>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</si>
  <si>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</si>
  <si>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</si>
  <si>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</si>
  <si>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</si>
  <si>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</si>
  <si>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</si>
  <si>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</si>
  <si>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</si>
  <si>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</si>
  <si>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</si>
  <si>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</si>
  <si>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</si>
  <si>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</si>
  <si>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</si>
  <si>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</si>
  <si>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</si>
  <si>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</si>
  <si>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</si>
  <si>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</si>
  <si>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</si>
  <si>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</si>
  <si>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</si>
  <si>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</si>
  <si>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</si>
  <si>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</si>
  <si>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</si>
  <si>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</si>
  <si>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</si>
  <si>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</si>
  <si>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</si>
  <si>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</si>
  <si>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</si>
  <si>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</si>
  <si>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</si>
  <si>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</si>
  <si>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</si>
  <si>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</si>
  <si>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</si>
  <si>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</si>
  <si>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</si>
  <si>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</si>
  <si>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</si>
  <si>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</si>
  <si>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</si>
  <si>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</si>
  <si>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</si>
  <si>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</si>
  <si>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</si>
  <si>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</si>
  <si>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</si>
  <si>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</si>
  <si>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</si>
  <si>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</si>
  <si>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</si>
  <si>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</si>
  <si>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</si>
  <si>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</si>
  <si>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</si>
  <si>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</si>
  <si>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</si>
  <si>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</si>
  <si>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</si>
  <si>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</si>
  <si>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</si>
  <si>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</si>
  <si>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</si>
  <si>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</si>
  <si>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</si>
  <si>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</si>
  <si>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</si>
  <si>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</si>
  <si>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</si>
  <si>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</si>
  <si>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</si>
  <si>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</si>
  <si>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</si>
  <si>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</si>
  <si>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</si>
  <si>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</si>
  <si>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</si>
  <si>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</si>
  <si>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</si>
  <si>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</si>
  <si>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</si>
  <si>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</si>
  <si>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</si>
  <si>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</si>
  <si>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</si>
  <si>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</si>
  <si>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</si>
  <si>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</si>
  <si>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</si>
  <si>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</si>
  <si>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</si>
  <si>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</si>
  <si>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</si>
  <si>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</si>
  <si>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</si>
  <si>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</si>
  <si>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</si>
  <si>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</si>
  <si>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</si>
  <si>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</si>
  <si>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</si>
  <si>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</si>
  <si>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</si>
  <si>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</si>
  <si>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</si>
  <si>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</si>
  <si>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</si>
  <si>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</si>
  <si>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</si>
  <si>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</si>
  <si>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</si>
  <si>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</si>
  <si>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</si>
  <si>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</si>
  <si>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</si>
  <si>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</si>
  <si>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</si>
  <si>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</si>
  <si>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</si>
  <si>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</si>
  <si>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</si>
  <si>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</si>
  <si>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</si>
  <si>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</si>
  <si>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</si>
  <si>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</si>
  <si>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</si>
  <si>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</si>
  <si>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</si>
  <si>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</si>
  <si>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</si>
  <si>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</si>
  <si>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</si>
  <si>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</si>
  <si>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</si>
  <si>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</si>
  <si>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</si>
  <si>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</si>
  <si>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</si>
  <si>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</si>
  <si>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</si>
  <si>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</si>
  <si>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</si>
  <si>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</si>
  <si>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</si>
  <si>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</si>
  <si>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</si>
  <si>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</si>
  <si>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</si>
  <si>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</si>
  <si>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</si>
  <si>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</si>
  <si>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</si>
  <si>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</si>
  <si>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</si>
  <si>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</si>
  <si>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</si>
  <si>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</si>
  <si>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</si>
  <si>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</si>
  <si>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</si>
  <si>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</si>
  <si>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</si>
  <si>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</si>
  <si>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</si>
  <si>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</si>
  <si>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</si>
  <si>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</si>
  <si>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</si>
  <si>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</si>
  <si>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</si>
  <si>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</si>
  <si>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</si>
  <si>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</si>
  <si>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</si>
  <si>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</si>
  <si>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</si>
  <si>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</si>
  <si>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</si>
  <si>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</si>
  <si>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</si>
  <si>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</si>
  <si>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</si>
  <si>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</si>
  <si>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</si>
  <si>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</si>
  <si>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</si>
  <si>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</si>
  <si>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</si>
  <si>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</si>
  <si>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</si>
  <si>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</si>
  <si>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</si>
  <si>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</si>
  <si>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</si>
  <si>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</si>
  <si>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</si>
  <si>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</si>
  <si>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</si>
  <si>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</si>
  <si>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</si>
  <si>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</si>
  <si>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</si>
  <si>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</si>
  <si>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</si>
  <si>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</si>
  <si>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</si>
  <si>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</si>
  <si>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</si>
  <si>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</si>
  <si>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</si>
  <si>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</si>
  <si>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</si>
  <si>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</si>
  <si>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</si>
  <si>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</si>
  <si>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</si>
  <si>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</si>
  <si>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</si>
  <si>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</si>
  <si>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</si>
  <si>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</si>
  <si>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</si>
  <si>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</si>
  <si>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</si>
  <si>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</si>
  <si>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</si>
  <si>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</si>
  <si>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</si>
  <si>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</si>
  <si>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</si>
  <si>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</si>
  <si>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</si>
  <si>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</si>
  <si>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</si>
  <si>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</si>
  <si>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</si>
  <si>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</si>
  <si>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</si>
  <si>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</si>
  <si>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</si>
  <si>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</si>
  <si>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</si>
  <si>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</si>
  <si>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</si>
  <si>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</si>
  <si>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</si>
  <si>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</si>
  <si>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</si>
  <si>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</si>
  <si>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</si>
  <si>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</si>
  <si>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</si>
  <si>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</si>
  <si>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</si>
  <si>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</si>
  <si>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</si>
  <si>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</si>
  <si>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</si>
  <si>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</si>
  <si>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</si>
  <si>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</si>
  <si>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</si>
  <si>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</si>
  <si>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</si>
  <si>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</si>
  <si>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</si>
  <si>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</si>
  <si>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</si>
  <si>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</si>
  <si>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</si>
  <si>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</si>
  <si>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</si>
  <si>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</si>
  <si>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</si>
  <si>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</si>
  <si>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</si>
  <si>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</si>
  <si>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</si>
  <si>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</si>
  <si>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</si>
  <si>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</si>
  <si>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</si>
  <si>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</si>
  <si>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</si>
  <si>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</si>
  <si>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</si>
  <si>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</si>
  <si>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</si>
  <si>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</si>
  <si>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</si>
  <si>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</si>
  <si>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</si>
  <si>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</si>
  <si>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</si>
  <si>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</si>
  <si>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</si>
  <si>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</si>
  <si>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</si>
  <si>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</si>
  <si>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</si>
  <si>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</si>
  <si>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</si>
  <si>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</si>
  <si>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</si>
  <si>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</si>
  <si>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</si>
  <si>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</si>
  <si>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</si>
  <si>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</si>
  <si>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</si>
  <si>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</si>
  <si>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</si>
  <si>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</si>
  <si>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</si>
  <si>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</si>
  <si>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</si>
  <si>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</si>
  <si>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</si>
  <si>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</si>
  <si>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</si>
  <si>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</si>
  <si>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</si>
  <si>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</si>
  <si>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</si>
  <si>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</si>
  <si>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</si>
  <si>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</si>
  <si>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</si>
  <si>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</si>
  <si>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</si>
  <si>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</si>
  <si>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</si>
  <si>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</si>
  <si>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</si>
  <si>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</si>
  <si>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</si>
  <si>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</si>
  <si>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</si>
  <si>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</si>
  <si>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</si>
  <si>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</si>
  <si>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</si>
  <si>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</si>
  <si>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</si>
  <si>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</si>
  <si>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</si>
  <si>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</si>
  <si>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</si>
  <si>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</si>
  <si>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</si>
  <si>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</si>
  <si>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</si>
  <si>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</si>
  <si>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</si>
  <si>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</si>
  <si>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</si>
  <si>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</si>
  <si>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</si>
  <si>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</si>
  <si>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</si>
  <si>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</si>
  <si>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</si>
  <si>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</si>
  <si>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</si>
  <si>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</si>
  <si>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</si>
  <si>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</si>
  <si>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</si>
  <si>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</si>
  <si>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</si>
  <si>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</si>
  <si>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</si>
  <si>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</si>
  <si>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</si>
  <si>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</si>
  <si>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</si>
  <si>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</si>
  <si>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</si>
  <si>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</si>
  <si>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</si>
  <si>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</si>
  <si>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</si>
  <si>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</si>
  <si>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</si>
  <si>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</si>
  <si>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</si>
  <si>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</si>
  <si>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</si>
  <si>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</si>
  <si>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</si>
  <si>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</si>
  <si>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</si>
  <si>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</si>
  <si>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</si>
  <si>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</si>
  <si>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</si>
  <si>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</si>
  <si>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</si>
  <si>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</si>
  <si>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</si>
  <si>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</si>
  <si>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</si>
  <si>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</si>
  <si>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</si>
  <si>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</si>
  <si>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</si>
  <si>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</si>
  <si>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</si>
  <si>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</si>
  <si>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</si>
  <si>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</si>
  <si>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</si>
  <si>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</si>
  <si>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</si>
  <si>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</si>
  <si>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</si>
  <si>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</si>
  <si>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</si>
  <si>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</si>
  <si>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</si>
  <si>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</si>
  <si>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</si>
  <si>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</si>
  <si>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</si>
  <si>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</si>
  <si>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</si>
  <si>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</si>
  <si>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</si>
  <si>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</si>
  <si>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</si>
  <si>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</si>
  <si>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</si>
  <si>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</si>
  <si>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</si>
  <si>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</si>
  <si>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</si>
  <si>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</si>
  <si>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</si>
  <si>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</si>
  <si>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</si>
  <si>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</si>
  <si>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</si>
  <si>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</si>
  <si>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</si>
  <si>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</si>
  <si>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</si>
  <si>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</si>
  <si>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</si>
  <si>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</si>
  <si>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</si>
  <si>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</si>
  <si>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</si>
  <si>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</si>
  <si>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</si>
  <si>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</si>
  <si>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</si>
  <si>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</si>
  <si>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</si>
  <si>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</si>
  <si>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</si>
  <si>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</si>
  <si>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</si>
  <si>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</si>
  <si>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</si>
  <si>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</si>
  <si>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</si>
  <si>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</si>
  <si>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</si>
  <si>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</si>
  <si>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</si>
  <si>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</si>
  <si>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</si>
  <si>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</si>
  <si>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</si>
  <si>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</si>
  <si>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</si>
  <si>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</si>
  <si>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</si>
  <si>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</si>
  <si>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</si>
  <si>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</si>
  <si>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</si>
  <si>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</si>
  <si>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</si>
  <si>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</si>
  <si>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</si>
  <si>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</si>
  <si>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</si>
  <si>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</si>
  <si>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</si>
  <si>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</si>
  <si>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</si>
  <si>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</si>
  <si>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</si>
  <si>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</si>
  <si>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</si>
  <si>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</si>
  <si>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</si>
  <si>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</si>
  <si>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</si>
  <si>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</si>
  <si>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</si>
  <si>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</si>
  <si>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</si>
  <si>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</si>
  <si>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</si>
  <si>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</si>
  <si>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</si>
  <si>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</si>
  <si>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</si>
  <si>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</si>
  <si>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</si>
  <si>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</si>
  <si>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</si>
  <si>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</si>
  <si>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</si>
  <si>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</si>
  <si>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</si>
  <si>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</si>
  <si>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</si>
  <si>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</si>
  <si>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</si>
  <si>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</si>
  <si>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</si>
  <si>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</si>
  <si>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</si>
  <si>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</si>
  <si>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</si>
  <si>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</si>
  <si>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</si>
  <si>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</si>
  <si>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</si>
  <si>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</si>
  <si>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</si>
  <si>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</si>
  <si>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</si>
  <si>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</si>
  <si>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</si>
  <si>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</si>
  <si>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</si>
  <si>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</si>
  <si>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</si>
  <si>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</si>
  <si>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</si>
  <si>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</si>
  <si>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</si>
  <si>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</si>
  <si>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</si>
  <si>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</si>
  <si>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</si>
  <si>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</si>
  <si>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</si>
  <si>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</si>
  <si>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</si>
  <si>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</si>
  <si>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</si>
  <si>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</si>
  <si>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</si>
  <si>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</si>
  <si>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</si>
  <si>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</si>
  <si>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</si>
  <si>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</si>
  <si>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</si>
  <si>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</si>
  <si>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</si>
  <si>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</si>
  <si>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</si>
  <si>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</si>
  <si>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</si>
  <si>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</si>
  <si>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</si>
  <si>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</si>
  <si>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</si>
  <si>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</si>
  <si>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</si>
  <si>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</si>
  <si>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</si>
  <si>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</si>
  <si>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</si>
  <si>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</si>
  <si>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</si>
  <si>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</si>
  <si>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</si>
  <si>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</si>
  <si>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</si>
  <si>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</si>
  <si>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</si>
  <si>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</si>
  <si>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</si>
  <si>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</si>
  <si>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</si>
  <si>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</si>
  <si>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</si>
  <si>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</si>
  <si>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</si>
  <si>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</si>
  <si>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</si>
  <si>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</si>
  <si>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</si>
  <si>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</si>
  <si>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</si>
  <si>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</si>
  <si>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</si>
  <si>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</si>
  <si>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</si>
  <si>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</si>
  <si>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</si>
  <si>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</si>
  <si>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</si>
  <si>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</si>
  <si>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</si>
  <si>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</si>
  <si>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</si>
  <si>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</si>
  <si>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</si>
  <si>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</si>
  <si>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</si>
  <si>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</si>
  <si>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</si>
  <si>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</si>
  <si>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</si>
  <si>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</si>
  <si>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</si>
  <si>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</si>
  <si>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</si>
  <si>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</si>
  <si>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</si>
  <si>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</si>
  <si>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</si>
  <si>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</si>
  <si>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</si>
  <si>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</si>
  <si>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</si>
  <si>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</si>
  <si>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</si>
  <si>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</si>
  <si>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</si>
  <si>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</si>
  <si>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</si>
  <si>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</si>
  <si>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</si>
  <si>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</si>
  <si>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</si>
  <si>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</si>
  <si>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</si>
  <si>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</si>
  <si>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</si>
  <si>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</si>
  <si>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</si>
  <si>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</si>
  <si>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</si>
  <si>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</si>
  <si>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</si>
  <si>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</si>
  <si>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</si>
  <si>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</si>
  <si>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</si>
  <si>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</si>
  <si>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</si>
  <si>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</si>
  <si>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</si>
  <si>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</si>
  <si>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</si>
  <si>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</si>
  <si>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</si>
  <si>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</si>
  <si>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</si>
  <si>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</si>
  <si>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</si>
  <si>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</si>
  <si>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</si>
  <si>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</si>
  <si>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</si>
  <si>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</si>
  <si>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</si>
  <si>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</si>
  <si>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</si>
  <si>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</si>
  <si>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</si>
  <si>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</si>
  <si>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</si>
  <si>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</si>
  <si>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</si>
  <si>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</si>
  <si>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</si>
  <si>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</si>
  <si>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</si>
  <si>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</si>
  <si>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</si>
  <si>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</si>
  <si>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</si>
  <si>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</si>
  <si>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</si>
  <si>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</si>
  <si>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</si>
  <si>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</si>
  <si>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</si>
  <si>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</si>
  <si>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</si>
  <si>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</si>
  <si>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</si>
  <si>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</si>
  <si>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</si>
  <si>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</si>
  <si>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</si>
  <si>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</si>
  <si>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</si>
  <si>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</si>
  <si>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</si>
  <si>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</si>
  <si>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</si>
  <si>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</si>
  <si>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</si>
  <si>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</si>
  <si>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</si>
  <si>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</si>
  <si>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</si>
  <si>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</si>
  <si>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</si>
  <si>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</si>
  <si>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</si>
  <si>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</si>
  <si>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</si>
  <si>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</si>
  <si>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</si>
  <si>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</si>
  <si>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</si>
  <si>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</si>
  <si>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</si>
  <si>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</si>
  <si>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</si>
  <si>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</si>
  <si>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</si>
  <si>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</si>
  <si>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</si>
  <si>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</si>
  <si>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</si>
  <si>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</si>
  <si>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</si>
  <si>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</si>
  <si>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</si>
  <si>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</si>
  <si>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</si>
  <si>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</si>
  <si>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</si>
  <si>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</si>
  <si>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</si>
  <si>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</si>
  <si>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</si>
  <si>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</si>
  <si>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</si>
  <si>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</si>
  <si>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</si>
  <si>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</si>
  <si>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</si>
  <si>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</si>
  <si>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</si>
  <si>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</si>
  <si>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</si>
  <si>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</si>
  <si>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</si>
  <si>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</si>
  <si>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</si>
  <si>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</si>
  <si>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</si>
  <si>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</si>
  <si>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</si>
  <si>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</si>
  <si>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</si>
  <si>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</si>
  <si>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</si>
  <si>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</si>
  <si>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</si>
  <si>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</si>
  <si>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</si>
  <si>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</si>
  <si>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</si>
  <si>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</si>
  <si>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</si>
  <si>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</si>
  <si>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</si>
  <si>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</si>
  <si>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</si>
  <si>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</si>
  <si>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</si>
  <si>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</si>
  <si>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</si>
  <si>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</si>
  <si>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</si>
  <si>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</si>
  <si>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</si>
  <si>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</si>
  <si>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</si>
  <si>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</si>
  <si>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</si>
  <si>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</si>
  <si>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</si>
  <si>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</si>
  <si>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</si>
  <si>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</si>
  <si>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</si>
  <si>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</si>
  <si>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</si>
  <si>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</si>
  <si>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</si>
  <si>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</si>
  <si>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</si>
  <si>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</si>
  <si>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</si>
  <si>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</si>
  <si>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</si>
  <si>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</si>
  <si>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</si>
  <si>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</si>
  <si>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</si>
  <si>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</si>
  <si>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</si>
  <si>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</si>
  <si>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</si>
  <si>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</si>
  <si>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</si>
  <si>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</si>
  <si>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</si>
  <si>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</si>
  <si>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</si>
  <si>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</si>
  <si>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</si>
  <si>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</si>
  <si>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</si>
  <si>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</si>
  <si>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</si>
  <si>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</si>
  <si>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</si>
  <si>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</si>
  <si>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</si>
  <si>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</si>
  <si>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</si>
  <si>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</si>
  <si>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</si>
  <si>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</si>
  <si>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</si>
  <si>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</si>
  <si>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</si>
  <si>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</si>
  <si>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</si>
  <si>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</si>
  <si>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</si>
  <si>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</si>
  <si>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</si>
  <si>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</si>
  <si>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</si>
  <si>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</si>
  <si>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</si>
  <si>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</si>
  <si>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</si>
  <si>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</si>
  <si>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</si>
  <si>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</si>
  <si>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</si>
  <si>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</si>
  <si>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</si>
  <si>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</si>
  <si>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</si>
  <si>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</si>
  <si>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</si>
  <si>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</si>
  <si>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</si>
  <si>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</si>
  <si>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</si>
  <si>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</si>
  <si>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</si>
  <si>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</si>
  <si>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</si>
  <si>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</si>
  <si>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</si>
  <si>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</si>
  <si>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</si>
  <si>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</si>
  <si>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</si>
  <si>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</si>
  <si>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</si>
  <si>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</si>
  <si>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</si>
  <si>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</si>
  <si>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</si>
  <si>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</si>
  <si>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</si>
  <si>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</si>
  <si>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</si>
  <si>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</si>
  <si>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</si>
  <si>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</si>
  <si>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</si>
  <si>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</si>
  <si>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</si>
  <si>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</si>
  <si>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</si>
  <si>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</si>
  <si>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</si>
  <si>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</si>
  <si>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</si>
  <si>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</si>
  <si>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</si>
  <si>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</si>
  <si>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</si>
  <si>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</si>
  <si>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</si>
  <si>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</si>
  <si>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</si>
  <si>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</si>
  <si>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</si>
  <si>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</si>
  <si>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</si>
  <si>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</si>
  <si>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</si>
  <si>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</si>
  <si>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</si>
  <si>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</si>
  <si>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</si>
  <si>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</si>
  <si>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</si>
  <si>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</si>
  <si>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</si>
  <si>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</si>
  <si>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</si>
  <si>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</si>
  <si>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</si>
  <si>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</si>
  <si>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</si>
  <si>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</si>
  <si>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</si>
  <si>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</si>
  <si>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</si>
  <si>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</si>
  <si>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</si>
  <si>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</si>
  <si>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</si>
  <si>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</si>
  <si>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</si>
  <si>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</si>
  <si>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</si>
  <si>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</si>
  <si>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</si>
  <si>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</si>
  <si>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</si>
  <si>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</si>
  <si>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</si>
  <si>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</si>
  <si>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</si>
  <si>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</si>
  <si>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</si>
  <si>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</si>
  <si>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</si>
  <si>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</si>
  <si>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</si>
  <si>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</si>
  <si>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</si>
  <si>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</si>
  <si>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</si>
  <si>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</si>
  <si>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</si>
  <si>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</si>
  <si>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</si>
  <si>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</si>
  <si>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</si>
  <si>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</si>
  <si>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</si>
  <si>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</si>
  <si>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</si>
  <si>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</si>
  <si>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</si>
  <si>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</si>
  <si>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</si>
  <si>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</si>
  <si>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</si>
  <si>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</si>
  <si>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</si>
  <si>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</si>
  <si>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</si>
  <si>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</si>
  <si>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</si>
  <si>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</si>
  <si>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</si>
  <si>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</si>
  <si>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</si>
  <si>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</si>
  <si>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</si>
  <si>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</si>
  <si>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</si>
  <si>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</si>
  <si>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</si>
  <si>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</si>
  <si>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</si>
  <si>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</si>
  <si>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</si>
  <si>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</si>
  <si>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</si>
  <si>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</si>
  <si>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</si>
  <si>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</si>
  <si>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</si>
  <si>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</si>
  <si>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</si>
  <si>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</si>
  <si>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</si>
  <si>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</si>
  <si>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</si>
  <si>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</si>
  <si>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</si>
  <si>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</si>
  <si>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</si>
  <si>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</si>
  <si>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</si>
  <si>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</si>
  <si>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</si>
  <si>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</si>
  <si>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</si>
  <si>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</si>
  <si>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</si>
  <si>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</si>
  <si>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</si>
  <si>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</si>
  <si>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</si>
  <si>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</si>
  <si>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</si>
  <si>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</si>
  <si>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</si>
  <si>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</si>
  <si>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</si>
  <si>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</si>
  <si>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</si>
  <si>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</si>
  <si>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</si>
  <si>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</si>
  <si>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</si>
  <si>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</si>
  <si>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</si>
  <si>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</si>
  <si>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</si>
  <si>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</si>
  <si>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</si>
  <si>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</si>
  <si>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</si>
  <si>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</si>
  <si>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</si>
  <si>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</si>
  <si>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</si>
  <si>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</si>
  <si>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</si>
  <si>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</si>
  <si>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</si>
  <si>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</si>
  <si>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</si>
  <si>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</si>
  <si>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</si>
  <si>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</si>
  <si>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</si>
  <si>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</si>
  <si>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</si>
  <si>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</si>
  <si>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</si>
  <si>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</si>
  <si>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</si>
  <si>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</si>
  <si>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</si>
  <si>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</si>
  <si>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</si>
  <si>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</si>
  <si>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</si>
  <si>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</si>
  <si>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</si>
  <si>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</si>
  <si>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</si>
  <si>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</si>
  <si>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</si>
  <si>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</si>
  <si>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</si>
  <si>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</si>
  <si>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</si>
  <si>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</si>
  <si>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</si>
  <si>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</si>
  <si>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</si>
  <si>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</si>
  <si>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</si>
  <si>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</si>
  <si>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</si>
  <si>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</si>
  <si>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</si>
  <si>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</si>
  <si>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</si>
  <si>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</si>
  <si>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</si>
  <si>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</si>
  <si>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</si>
  <si>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</si>
  <si>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</si>
  <si>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</si>
  <si>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</si>
  <si>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</si>
  <si>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</si>
  <si>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</si>
  <si>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</si>
  <si>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</si>
  <si>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</si>
  <si>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</si>
  <si>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</si>
  <si>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</si>
  <si>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</si>
  <si>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</si>
  <si>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</si>
  <si>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</si>
  <si>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</si>
  <si>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</si>
  <si>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</si>
  <si>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</si>
  <si>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</si>
  <si>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</si>
  <si>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</si>
  <si>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</si>
  <si>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</si>
  <si>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</si>
  <si>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</si>
  <si>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</si>
  <si>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</si>
  <si>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</si>
  <si>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</si>
  <si>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</si>
  <si>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</si>
  <si>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</si>
  <si>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</si>
  <si>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</si>
  <si>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</si>
  <si>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</si>
  <si>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</si>
  <si>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</si>
  <si>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</si>
  <si>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</si>
  <si>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</si>
  <si>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</si>
  <si>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</si>
  <si>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</si>
  <si>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</si>
  <si>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</si>
  <si>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</si>
  <si>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</si>
  <si>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</si>
  <si>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</si>
  <si>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</si>
  <si>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</si>
  <si>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</si>
  <si>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</si>
  <si>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</si>
  <si>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</si>
  <si>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</si>
  <si>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</si>
  <si>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</si>
  <si>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</si>
  <si>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</si>
  <si>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</si>
  <si>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</si>
  <si>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</si>
  <si>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</si>
  <si>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</si>
  <si>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</si>
  <si>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</si>
  <si>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</si>
  <si>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</si>
  <si>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</si>
  <si>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</si>
  <si>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</si>
  <si>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</si>
  <si>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</si>
  <si>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</si>
  <si>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</si>
  <si>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</si>
  <si>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</si>
  <si>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</si>
  <si>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</si>
  <si>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</si>
  <si>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</si>
  <si>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</si>
  <si>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</si>
  <si>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</si>
  <si>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</si>
  <si>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</si>
  <si>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</si>
  <si>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</si>
  <si>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</si>
  <si>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</si>
  <si>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</si>
  <si>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</si>
  <si>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</si>
  <si>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</si>
  <si>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</si>
  <si>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</si>
  <si>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</si>
  <si>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</si>
  <si>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</si>
  <si>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</si>
  <si>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</si>
  <si>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</si>
  <si>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</si>
  <si>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</si>
  <si>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</si>
  <si>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</si>
  <si>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</si>
  <si>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</si>
  <si>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</si>
  <si>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</si>
  <si>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</si>
  <si>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</si>
  <si>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</si>
  <si>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</si>
  <si>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</si>
  <si>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</si>
  <si>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</si>
  <si>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</si>
  <si>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</si>
  <si>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</si>
  <si>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</si>
  <si>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</si>
  <si>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</si>
  <si>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</si>
  <si>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</si>
  <si>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</si>
  <si>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</si>
  <si>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</si>
  <si>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</si>
  <si>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</si>
  <si>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</si>
  <si>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</si>
  <si>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</si>
  <si>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</si>
  <si>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</si>
  <si>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</si>
  <si>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</si>
  <si>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</si>
  <si>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</si>
  <si>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</si>
  <si>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</si>
  <si>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</si>
  <si>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</si>
  <si>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</si>
  <si>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</si>
  <si>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</si>
  <si>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</si>
  <si>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</si>
  <si>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</si>
  <si>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</si>
  <si>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</si>
  <si>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</si>
  <si>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</si>
  <si>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</si>
  <si>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</si>
  <si>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</si>
  <si>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</si>
  <si>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</si>
  <si>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</si>
  <si>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</si>
  <si>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</si>
  <si>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</si>
  <si>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</si>
  <si>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</si>
  <si>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</si>
  <si>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</si>
  <si>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</si>
  <si>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</si>
  <si>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</si>
  <si>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</si>
  <si>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</si>
  <si>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</si>
  <si>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</si>
  <si>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</si>
  <si>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</si>
  <si>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</si>
  <si>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</si>
  <si>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</si>
  <si>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</si>
  <si>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</si>
  <si>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</si>
  <si>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</si>
  <si>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</si>
  <si>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</si>
  <si>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</si>
  <si>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</si>
  <si>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</si>
  <si>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</si>
  <si>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</si>
  <si>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</si>
  <si>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</si>
  <si>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</si>
  <si>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</si>
  <si>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</si>
  <si>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</si>
  <si>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</si>
  <si>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</si>
  <si>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</si>
  <si>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</si>
  <si>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</si>
  <si>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</si>
  <si>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</si>
  <si>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</si>
  <si>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</si>
  <si>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</si>
  <si>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</si>
  <si>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</si>
  <si>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</si>
  <si>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</si>
  <si>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</si>
  <si>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</si>
  <si>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</si>
  <si>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</si>
  <si>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</si>
  <si>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</si>
  <si>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</si>
  <si>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</si>
  <si>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</si>
  <si>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</si>
  <si>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</si>
  <si>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</si>
  <si>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</si>
  <si>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</si>
  <si>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</si>
  <si>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</si>
  <si>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</si>
  <si>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</si>
  <si>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</si>
  <si>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</si>
  <si>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</si>
  <si>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</si>
  <si>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</si>
  <si>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</si>
  <si>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</si>
  <si>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</si>
  <si>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</si>
  <si>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</si>
  <si>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</si>
  <si>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</si>
  <si>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</si>
  <si>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</si>
  <si>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</si>
  <si>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</si>
  <si>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</si>
  <si>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</si>
  <si>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</si>
  <si>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</si>
  <si>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</si>
  <si>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</si>
  <si>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</si>
  <si>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</si>
  <si>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</si>
  <si>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</si>
  <si>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</si>
  <si>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</si>
  <si>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</si>
  <si>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</si>
  <si>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</si>
  <si>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</si>
  <si>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</si>
  <si>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</si>
  <si>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</si>
  <si>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</si>
  <si>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</si>
  <si>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</si>
  <si>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</si>
  <si>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</si>
  <si>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</si>
  <si>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</si>
  <si>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</si>
  <si>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</si>
  <si>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</si>
  <si>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</si>
  <si>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</si>
  <si>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</si>
  <si>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</si>
  <si>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</si>
  <si>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</si>
  <si>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</si>
  <si>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</si>
  <si>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</si>
  <si>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</si>
  <si>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</si>
  <si>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</si>
  <si>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</si>
  <si>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</si>
  <si>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</si>
  <si>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</si>
  <si>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</si>
  <si>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</si>
  <si>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</si>
  <si>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</si>
  <si>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</si>
  <si>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</si>
  <si>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</si>
  <si>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</si>
  <si>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</si>
  <si>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</si>
  <si>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</si>
  <si>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</si>
  <si>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</si>
  <si>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</si>
  <si>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</si>
  <si>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</si>
  <si>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</si>
  <si>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</si>
  <si>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</si>
  <si>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</si>
  <si>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</si>
  <si>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</si>
  <si>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</si>
  <si>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</si>
  <si>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</si>
  <si>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</si>
  <si>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</si>
  <si>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</si>
  <si>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</si>
  <si>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</si>
  <si>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</si>
  <si>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</si>
  <si>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</si>
  <si>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</si>
  <si>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</si>
  <si>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</si>
  <si>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</si>
  <si>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</si>
  <si>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</si>
  <si>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</si>
  <si>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</si>
  <si>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</si>
  <si>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</si>
  <si>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</si>
  <si>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</si>
  <si>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</si>
  <si>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</si>
  <si>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</si>
  <si>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</si>
  <si>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</si>
  <si>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</si>
  <si>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</si>
  <si>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</si>
  <si>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</si>
  <si>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</si>
  <si>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</si>
  <si>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</si>
  <si>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</si>
  <si>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</si>
  <si>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</si>
  <si>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</si>
  <si>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</si>
  <si>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</si>
  <si>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</si>
  <si>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</si>
  <si>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</si>
  <si>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</si>
  <si>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</si>
  <si>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</si>
  <si>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</si>
  <si>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</si>
  <si>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</si>
  <si>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</si>
  <si>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</si>
  <si>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</si>
  <si>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</si>
  <si>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</si>
  <si>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</si>
  <si>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</si>
  <si>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</si>
  <si>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</si>
  <si>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</si>
  <si>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</si>
  <si>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</si>
  <si>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</si>
  <si>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</si>
  <si>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</si>
  <si>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</si>
  <si>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</si>
  <si>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</si>
  <si>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</si>
  <si>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</si>
  <si>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</si>
  <si>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</si>
  <si>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</si>
  <si>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</si>
  <si>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</si>
  <si>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</si>
  <si>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</si>
  <si>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</si>
  <si>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</si>
  <si>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</si>
  <si>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</si>
  <si>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</si>
  <si>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</si>
  <si>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</si>
  <si>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</si>
  <si>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</si>
  <si>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</si>
  <si>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</si>
  <si>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</si>
  <si>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</si>
  <si>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</si>
  <si>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</si>
  <si>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</si>
  <si>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</si>
  <si>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</si>
  <si>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</si>
  <si>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</si>
  <si>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</si>
  <si>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</si>
  <si>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</si>
  <si>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</si>
  <si>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</si>
  <si>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</si>
  <si>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</si>
  <si>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</si>
  <si>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</si>
  <si>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</si>
  <si>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</si>
  <si>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</si>
  <si>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</si>
  <si>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</si>
  <si>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</si>
  <si>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</si>
  <si>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</si>
  <si>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</si>
  <si>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</si>
  <si>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</si>
  <si>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</si>
  <si>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</si>
  <si>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</si>
  <si>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</si>
  <si>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</si>
  <si>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</si>
  <si>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</si>
  <si>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</si>
  <si>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</si>
  <si>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</si>
  <si>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</si>
  <si>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</si>
  <si>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</si>
  <si>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</si>
  <si>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</si>
  <si>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</si>
  <si>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</si>
  <si>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</si>
  <si>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</si>
  <si>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</si>
  <si>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</si>
  <si>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</si>
  <si>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</si>
  <si>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</si>
  <si>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</si>
  <si>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</si>
  <si>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</si>
  <si>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</si>
  <si>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</si>
  <si>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</si>
  <si>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</si>
  <si>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</si>
  <si>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</si>
  <si>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</si>
  <si>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</si>
  <si>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</si>
  <si>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</si>
  <si>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</si>
  <si>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</si>
  <si>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</si>
  <si>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</si>
  <si>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</si>
  <si>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</si>
  <si>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</si>
  <si>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</si>
  <si>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</si>
  <si>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</si>
  <si>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</si>
  <si>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</si>
  <si>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</si>
  <si>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</si>
  <si>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</si>
  <si>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</si>
  <si>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</si>
  <si>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</si>
  <si>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</si>
  <si>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</si>
  <si>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</si>
  <si>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</si>
  <si>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</si>
  <si>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</si>
  <si>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</si>
  <si>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</si>
  <si>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</si>
  <si>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</si>
  <si>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</si>
  <si>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</si>
  <si>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</si>
  <si>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</si>
  <si>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</si>
  <si>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</si>
  <si>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</si>
  <si>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</si>
  <si>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</si>
  <si>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</si>
  <si>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</si>
  <si>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</si>
  <si>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</si>
  <si>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</si>
  <si>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</si>
  <si>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</si>
  <si>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</si>
  <si>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</si>
  <si>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</si>
  <si>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</si>
  <si>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</si>
  <si>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</si>
  <si>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</si>
  <si>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</si>
  <si>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</si>
  <si>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</si>
  <si>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</si>
  <si>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</si>
  <si>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</si>
  <si>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</si>
  <si>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</si>
  <si>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</si>
  <si>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</si>
  <si>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</si>
  <si>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</si>
  <si>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</si>
  <si>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</si>
  <si>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</si>
  <si>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</si>
  <si>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</si>
  <si>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</si>
  <si>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</si>
  <si>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</si>
  <si>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</si>
  <si>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</si>
  <si>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</si>
  <si>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</si>
  <si>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</si>
  <si>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</si>
  <si>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</si>
  <si>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</si>
  <si>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</si>
  <si>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</si>
  <si>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</si>
  <si>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</si>
  <si>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</si>
  <si>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</si>
  <si>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</si>
  <si>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</si>
  <si>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</si>
  <si>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</si>
  <si>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</si>
  <si>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</si>
  <si>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</si>
  <si>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</si>
  <si>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</si>
  <si>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</si>
  <si>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</si>
  <si>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</si>
  <si>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</si>
  <si>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</si>
  <si>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</si>
  <si>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</si>
  <si>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</si>
  <si>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</si>
  <si>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</si>
  <si>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</si>
  <si>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</si>
  <si>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</si>
  <si>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</si>
  <si>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</si>
  <si>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</si>
  <si>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</si>
  <si>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</si>
  <si>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</si>
  <si>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</si>
  <si>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</si>
  <si>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</si>
  <si>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</si>
  <si>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</si>
  <si>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</si>
  <si>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</si>
  <si>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</si>
  <si>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</si>
  <si>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</si>
  <si>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</si>
  <si>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</si>
  <si>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</si>
  <si>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</si>
  <si>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</si>
  <si>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</si>
  <si>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</si>
  <si>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</si>
  <si>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</si>
  <si>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</si>
  <si>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</si>
  <si>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</si>
  <si>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</si>
  <si>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</si>
  <si>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</si>
  <si>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</si>
  <si>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</si>
  <si>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</si>
  <si>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</si>
  <si>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</si>
  <si>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</si>
  <si>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</si>
  <si>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</si>
  <si>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</si>
  <si>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</si>
  <si>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</si>
  <si>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</si>
  <si>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</si>
  <si>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</si>
  <si>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</si>
  <si>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</si>
  <si>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</si>
  <si>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</si>
  <si>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</si>
  <si>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</si>
  <si>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</si>
  <si>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</si>
  <si>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</si>
  <si>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</si>
  <si>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</si>
  <si>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</si>
  <si>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</si>
  <si>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</si>
  <si>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</si>
  <si>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</si>
  <si>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</si>
  <si>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</si>
  <si>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</si>
  <si>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</si>
  <si>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</si>
  <si>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</si>
  <si>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</si>
  <si>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</si>
  <si>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</si>
  <si>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</si>
  <si>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</si>
  <si>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</si>
  <si>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</si>
  <si>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</si>
  <si>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</si>
  <si>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</si>
  <si>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</si>
  <si>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</si>
  <si>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</si>
  <si>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</si>
  <si>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</si>
  <si>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</si>
  <si>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</si>
  <si>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</si>
  <si>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</si>
  <si>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</si>
  <si>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</si>
  <si>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</si>
  <si>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</si>
  <si>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</si>
  <si>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</si>
  <si>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</si>
  <si>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</si>
  <si>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</si>
  <si>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</si>
  <si>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</si>
  <si>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</si>
  <si>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</si>
  <si>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</si>
  <si>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</si>
  <si>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</si>
  <si>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</si>
  <si>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</si>
  <si>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</si>
  <si>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</si>
  <si>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</si>
  <si>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</si>
  <si>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</si>
  <si>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</si>
  <si>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</si>
  <si>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</si>
  <si>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</si>
  <si>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</si>
  <si>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</si>
  <si>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</si>
  <si>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</si>
  <si>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</si>
  <si>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</si>
  <si>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</si>
  <si>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</si>
  <si>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</si>
  <si>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</si>
  <si>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</si>
  <si>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</si>
  <si>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</si>
  <si>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</si>
  <si>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</si>
  <si>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</si>
  <si>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</si>
  <si>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</si>
  <si>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</si>
  <si>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</si>
  <si>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</si>
  <si>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</si>
  <si>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</si>
  <si>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</si>
  <si>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</si>
  <si>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</si>
  <si>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</si>
  <si>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</si>
  <si>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</si>
  <si>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</si>
  <si>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</si>
  <si>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</si>
  <si>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</si>
  <si>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</si>
  <si>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</si>
  <si>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</si>
  <si>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</si>
  <si>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</si>
  <si>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</si>
  <si>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</si>
  <si>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</si>
  <si>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</si>
  <si>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</si>
  <si>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</si>
  <si>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</si>
  <si>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</si>
  <si>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</si>
  <si>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</si>
  <si>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</si>
  <si>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</si>
  <si>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</si>
  <si>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</si>
  <si>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</si>
  <si>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</si>
  <si>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</si>
  <si>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</si>
  <si>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</si>
  <si>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</si>
  <si>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</si>
  <si>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</si>
  <si>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</si>
  <si>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</si>
  <si>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</si>
  <si>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</si>
  <si>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</si>
  <si>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</si>
  <si>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</si>
  <si>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</si>
  <si>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</si>
  <si>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</si>
  <si>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</si>
  <si>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</si>
  <si>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</si>
  <si>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</si>
  <si>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</si>
  <si>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</si>
  <si>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</si>
  <si>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</si>
  <si>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</si>
  <si>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</si>
  <si>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</si>
  <si>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</si>
  <si>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</si>
  <si>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</si>
  <si>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</si>
  <si>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</si>
  <si>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</si>
  <si>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</si>
  <si>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</si>
  <si>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</si>
  <si>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</si>
  <si>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</si>
  <si>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</si>
  <si>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</si>
  <si>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</si>
  <si>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</si>
  <si>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</si>
  <si>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</si>
  <si>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</si>
  <si>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</si>
  <si>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</si>
  <si>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</si>
  <si>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</si>
  <si>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</si>
  <si>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</si>
  <si>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</si>
  <si>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</si>
  <si>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</si>
  <si>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</si>
  <si>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</si>
  <si>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</si>
  <si>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</si>
  <si>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</si>
  <si>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</si>
  <si>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</si>
  <si>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</si>
  <si>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</si>
  <si>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</si>
  <si>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</si>
  <si>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</si>
  <si>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</si>
  <si>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</si>
  <si>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</si>
  <si>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</si>
  <si>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</si>
  <si>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</si>
  <si>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</si>
  <si>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</si>
  <si>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</si>
  <si>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</si>
  <si>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</si>
  <si>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</si>
  <si>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</si>
  <si>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</si>
  <si>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</si>
  <si>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</si>
  <si>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</si>
  <si>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</si>
  <si>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</si>
  <si>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</si>
  <si>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</si>
  <si>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</si>
  <si>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</si>
  <si>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</si>
  <si>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</si>
  <si>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</si>
  <si>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</si>
  <si>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</si>
  <si>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</si>
  <si>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</si>
  <si>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</si>
  <si>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</si>
  <si>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</si>
  <si>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</si>
  <si>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</si>
  <si>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</si>
  <si>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</si>
  <si>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</si>
  <si>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</si>
  <si>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</si>
  <si>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</si>
  <si>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</si>
  <si>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</si>
  <si>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</si>
  <si>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</si>
  <si>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</si>
  <si>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</si>
  <si>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</si>
  <si>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</si>
  <si>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</si>
  <si>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</si>
  <si>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</si>
  <si>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</si>
  <si>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</si>
  <si>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</si>
  <si>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</si>
  <si>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</si>
  <si>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</si>
  <si>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</si>
  <si>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</si>
  <si>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</si>
  <si>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</si>
  <si>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</si>
  <si>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</si>
  <si>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</si>
  <si>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</si>
  <si>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</si>
  <si>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</si>
  <si>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</si>
  <si>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</si>
  <si>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</si>
  <si>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</si>
  <si>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</si>
  <si>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</si>
  <si>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</si>
  <si>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</si>
  <si>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</si>
  <si>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</si>
  <si>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</si>
  <si>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</si>
  <si>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</si>
  <si>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</si>
  <si>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</si>
  <si>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</si>
  <si>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</si>
  <si>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</si>
  <si>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</si>
  <si>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</si>
  <si>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</si>
  <si>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</si>
  <si>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</si>
  <si>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</si>
  <si>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</si>
  <si>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</si>
  <si>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</si>
  <si>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</si>
  <si>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</si>
  <si>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</si>
  <si>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</si>
  <si>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</si>
  <si>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</si>
  <si>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</si>
  <si>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</si>
  <si>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</si>
  <si>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</si>
  <si>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</si>
  <si>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</si>
  <si>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</si>
  <si>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</si>
  <si>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</si>
  <si>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</si>
  <si>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</si>
  <si>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</si>
  <si>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</si>
  <si>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</si>
  <si>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</si>
  <si>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</si>
  <si>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</si>
  <si>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</si>
  <si>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</si>
  <si>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</si>
  <si>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</si>
  <si>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</si>
  <si>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</si>
  <si>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</si>
  <si>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</si>
  <si>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</si>
  <si>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</si>
  <si>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</si>
  <si>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</si>
  <si>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</si>
  <si>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</si>
  <si>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</si>
  <si>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</si>
  <si>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</si>
  <si>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</si>
  <si>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</si>
  <si>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</si>
  <si>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</si>
  <si>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</si>
  <si>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</si>
  <si>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</si>
  <si>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</si>
  <si>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</si>
  <si>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</si>
  <si>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</si>
  <si>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</si>
  <si>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</si>
  <si>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</si>
  <si>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</si>
  <si>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</si>
  <si>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</si>
  <si>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</si>
  <si>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</si>
  <si>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</si>
  <si>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</si>
  <si>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</si>
  <si>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</si>
  <si>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</si>
  <si>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</si>
  <si>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</si>
  <si>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</si>
  <si>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</si>
  <si>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</si>
  <si>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</si>
  <si>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</si>
  <si>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</si>
  <si>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</si>
  <si>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</si>
  <si>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</si>
  <si>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</si>
  <si>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</si>
  <si>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</si>
  <si>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</si>
  <si>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</si>
  <si>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</si>
  <si>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</si>
  <si>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</si>
  <si>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</si>
  <si>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</si>
  <si>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</si>
  <si>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</si>
  <si>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</si>
  <si>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</si>
  <si>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</si>
  <si>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</si>
  <si>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</si>
  <si>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</si>
  <si>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</si>
  <si>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</si>
  <si>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</si>
  <si>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</si>
  <si>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</si>
  <si>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</si>
  <si>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</si>
  <si>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</si>
  <si>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</si>
  <si>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</si>
  <si>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</si>
  <si>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</si>
  <si>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</si>
  <si>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</si>
  <si>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</si>
  <si>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</si>
  <si>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</si>
  <si>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</si>
  <si>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</si>
  <si>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</si>
  <si>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</si>
  <si>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</si>
  <si>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</si>
  <si>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</si>
  <si>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</si>
  <si>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</si>
  <si>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</si>
  <si>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</si>
  <si>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</si>
  <si>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</si>
  <si>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</si>
  <si>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</si>
  <si>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</si>
  <si>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</si>
  <si>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</si>
  <si>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</si>
  <si>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</si>
  <si>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</si>
  <si>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</si>
  <si>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</si>
  <si>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</si>
  <si>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</si>
  <si>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</si>
  <si>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</si>
  <si>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</si>
  <si>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</si>
  <si>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</si>
  <si>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</si>
  <si>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</si>
  <si>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</si>
  <si>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</si>
  <si>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</si>
  <si>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</si>
  <si>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</si>
  <si>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</si>
  <si>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</si>
  <si>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</si>
  <si>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</si>
  <si>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</si>
  <si>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</si>
  <si>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</si>
  <si>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</si>
  <si>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</si>
  <si>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</si>
  <si>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</si>
  <si>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</si>
  <si>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</si>
  <si>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</si>
  <si>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</si>
  <si>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</si>
  <si>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</si>
  <si>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</si>
  <si>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</si>
  <si>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</si>
  <si>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</si>
  <si>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</si>
  <si>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</si>
  <si>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</si>
  <si>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</si>
  <si>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</si>
  <si>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</si>
  <si>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</si>
  <si>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</si>
  <si>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</si>
  <si>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</si>
  <si>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</si>
  <si>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</si>
  <si>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</si>
  <si>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</si>
  <si>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</si>
  <si>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</si>
  <si>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</si>
  <si>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</si>
  <si>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</si>
  <si>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</si>
  <si>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</si>
  <si>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</si>
  <si>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</si>
  <si>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</si>
  <si>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</si>
  <si>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</si>
  <si>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</si>
  <si>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</si>
  <si>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</si>
  <si>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</si>
  <si>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</si>
  <si>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</si>
  <si>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</si>
  <si>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</si>
  <si>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</si>
  <si>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</si>
  <si>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</si>
  <si>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</si>
  <si>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</si>
  <si>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</si>
  <si>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</si>
  <si>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</si>
  <si>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</si>
  <si>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</si>
  <si>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</si>
  <si>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</si>
  <si>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</si>
  <si>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</si>
  <si>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</si>
  <si>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</si>
  <si>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</si>
  <si>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</si>
  <si>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</si>
  <si>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</si>
  <si>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</si>
  <si>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</si>
  <si>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</si>
  <si>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</si>
  <si>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</si>
  <si>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</si>
  <si>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</si>
  <si>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</si>
  <si>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</si>
  <si>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</si>
  <si>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</si>
  <si>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</si>
  <si>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</si>
  <si>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</si>
  <si>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</si>
  <si>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</si>
  <si>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</si>
  <si>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</si>
  <si>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</si>
  <si>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</si>
  <si>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</si>
  <si>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</si>
  <si>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</si>
  <si>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</si>
  <si>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</si>
  <si>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</si>
  <si>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</si>
  <si>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</si>
  <si>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</si>
  <si>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</si>
  <si>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</si>
  <si>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</si>
  <si>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</si>
  <si>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</si>
  <si>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</si>
  <si>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</si>
  <si>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</si>
  <si>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</si>
  <si>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</si>
  <si>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</si>
  <si>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</si>
  <si>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</si>
  <si>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</si>
  <si>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</si>
  <si>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</si>
  <si>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</si>
  <si>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</si>
  <si>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</si>
  <si>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</si>
  <si>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</si>
  <si>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</si>
  <si>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</si>
  <si>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</si>
  <si>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</si>
  <si>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</si>
  <si>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</si>
  <si>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</si>
  <si>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</si>
  <si>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</si>
  <si>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</si>
  <si>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</si>
  <si>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</si>
  <si>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</si>
  <si>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</si>
  <si>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</si>
  <si>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</si>
  <si>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</si>
  <si>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</si>
  <si>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</si>
  <si>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</si>
  <si>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</si>
  <si>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</si>
  <si>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</si>
  <si>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</si>
  <si>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</si>
  <si>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</si>
  <si>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</si>
  <si>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</si>
  <si>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</si>
  <si>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</si>
  <si>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</si>
  <si>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</si>
  <si>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</si>
  <si>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</si>
  <si>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</si>
  <si>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</si>
  <si>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</si>
  <si>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</si>
  <si>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</si>
  <si>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</si>
  <si>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</si>
  <si>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</si>
  <si>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</si>
  <si>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</si>
  <si>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</si>
  <si>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</si>
  <si>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</si>
  <si>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</si>
  <si>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</si>
  <si>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</si>
  <si>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</si>
  <si>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</si>
  <si>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</si>
  <si>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</si>
  <si>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</si>
  <si>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</si>
  <si>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</si>
  <si>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</si>
  <si>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</si>
  <si>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</si>
  <si>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</si>
  <si>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</si>
  <si>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</si>
  <si>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</si>
  <si>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</si>
  <si>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</si>
  <si>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</si>
  <si>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</si>
  <si>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</si>
  <si>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</si>
  <si>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</si>
  <si>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</si>
  <si>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</si>
  <si>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</si>
  <si>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</si>
  <si>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</si>
  <si>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</si>
  <si>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</si>
  <si>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</si>
  <si>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</si>
  <si>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</si>
  <si>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</si>
  <si>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</si>
  <si>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</si>
  <si>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</si>
  <si>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</si>
  <si>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</si>
  <si>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</si>
  <si>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</si>
  <si>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</si>
  <si>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</si>
  <si>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</si>
  <si>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</si>
  <si>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</si>
  <si>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</si>
  <si>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</si>
  <si>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</si>
  <si>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</si>
  <si>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</si>
  <si>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</si>
  <si>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</si>
  <si>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</si>
  <si>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</si>
  <si>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</si>
  <si>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</si>
  <si>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</si>
  <si>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</si>
  <si>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</si>
  <si>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</si>
  <si>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</si>
  <si>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</si>
  <si>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</si>
  <si>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</si>
  <si>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</si>
  <si>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</si>
  <si>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</si>
  <si>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</si>
  <si>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</si>
  <si>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</si>
  <si>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</si>
  <si>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</si>
  <si>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</si>
  <si>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</si>
  <si>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</si>
  <si>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</si>
  <si>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</si>
  <si>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</si>
  <si>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</si>
  <si>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</si>
  <si>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</si>
  <si>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</si>
  <si>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</si>
  <si>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</si>
  <si>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</si>
  <si>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</si>
  <si>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</si>
  <si>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</si>
  <si>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</si>
  <si>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</si>
  <si>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</si>
  <si>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</si>
  <si>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</si>
  <si>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</si>
  <si>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</si>
  <si>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</si>
  <si>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</si>
  <si>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</si>
  <si>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</si>
  <si>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</si>
  <si>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</si>
  <si>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</si>
  <si>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</si>
  <si>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</si>
  <si>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</si>
  <si>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</si>
  <si>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</si>
  <si>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</si>
  <si>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</si>
  <si>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</si>
  <si>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</si>
  <si>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</si>
  <si>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</si>
  <si>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</si>
  <si>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</si>
  <si>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</si>
  <si>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</si>
  <si>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</si>
  <si>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</si>
  <si>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</si>
  <si>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</si>
  <si>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</si>
  <si>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</si>
  <si>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</si>
  <si>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</si>
  <si>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</si>
  <si>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</si>
  <si>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</si>
  <si>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</si>
  <si>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</si>
  <si>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</si>
  <si>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</si>
  <si>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</si>
  <si>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</si>
  <si>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</si>
  <si>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</si>
  <si>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</si>
  <si>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</si>
  <si>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</si>
  <si>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</si>
  <si>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</si>
  <si>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</si>
  <si>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</si>
  <si>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</si>
  <si>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</si>
  <si>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</si>
  <si>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</si>
  <si>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</si>
  <si>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</si>
  <si>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</si>
  <si>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</si>
  <si>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</si>
  <si>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</si>
  <si>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</si>
  <si>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</si>
  <si>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</si>
  <si>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</si>
  <si>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</si>
  <si>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</si>
  <si>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</si>
  <si>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</si>
  <si>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</si>
  <si>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</si>
  <si>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</si>
  <si>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</si>
  <si>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</si>
  <si>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</si>
  <si>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</si>
  <si>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</si>
  <si>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</si>
  <si>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</si>
  <si>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</si>
  <si>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</si>
  <si>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</si>
  <si>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</si>
  <si>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</si>
  <si>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</si>
  <si>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</si>
  <si>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</si>
  <si>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</si>
  <si>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</si>
  <si>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</si>
  <si>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</si>
  <si>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</si>
  <si>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</si>
  <si>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</si>
  <si>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</si>
  <si>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</si>
  <si>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</si>
  <si>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</si>
  <si>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</si>
  <si>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</si>
  <si>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</si>
  <si>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</si>
  <si>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</si>
  <si>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</si>
  <si>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</si>
  <si>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</si>
  <si>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</si>
  <si>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</si>
  <si>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</si>
  <si>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</si>
  <si>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</si>
  <si>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</si>
  <si>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</si>
  <si>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</si>
  <si>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</si>
  <si>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</si>
  <si>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</si>
  <si>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</si>
  <si>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</si>
  <si>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</si>
  <si>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</si>
  <si>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</si>
  <si>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</si>
  <si>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</si>
  <si>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</si>
  <si>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</si>
  <si>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</si>
  <si>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</si>
  <si>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</si>
  <si>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</si>
  <si>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</si>
  <si>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</si>
  <si>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</si>
  <si>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</si>
  <si>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</si>
  <si>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</si>
  <si>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</si>
  <si>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</si>
  <si>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</si>
  <si>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</si>
  <si>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</si>
  <si>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</si>
  <si>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</si>
  <si>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</si>
  <si>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</si>
  <si>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</si>
  <si>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</si>
  <si>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</si>
  <si>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</si>
  <si>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</si>
  <si>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</si>
  <si>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</si>
  <si>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</si>
  <si>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</si>
  <si>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</si>
  <si>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</si>
  <si>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</si>
  <si>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</si>
  <si>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</si>
  <si>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</si>
  <si>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</si>
  <si>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</si>
  <si>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</si>
  <si>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</si>
  <si>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</si>
  <si>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</si>
  <si>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</si>
  <si>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</si>
  <si>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</si>
  <si>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</si>
  <si>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</si>
  <si>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</si>
  <si>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</si>
  <si>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</si>
  <si>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</si>
  <si>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</si>
  <si>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</si>
  <si>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</si>
  <si>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</si>
  <si>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</si>
  <si>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</si>
  <si>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</si>
  <si>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</si>
  <si>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</si>
  <si>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</si>
  <si>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</si>
  <si>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</si>
  <si>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</si>
  <si>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</si>
  <si>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</si>
  <si>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</si>
  <si>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</si>
  <si>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</si>
  <si>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</si>
  <si>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</si>
  <si>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</si>
  <si>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</si>
  <si>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</si>
  <si>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</si>
  <si>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</si>
  <si>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</si>
  <si>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</si>
  <si>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</si>
  <si>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</si>
  <si>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</si>
  <si>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</si>
  <si>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</si>
  <si>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</si>
  <si>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</si>
  <si>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</si>
  <si>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</si>
  <si>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</si>
  <si>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</si>
  <si>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</si>
  <si>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</si>
  <si>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</si>
  <si>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</si>
  <si>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</si>
  <si>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</si>
  <si>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</si>
  <si>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</si>
  <si>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</si>
  <si>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</si>
  <si>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</si>
  <si>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</si>
  <si>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</si>
  <si>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</si>
  <si>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</si>
  <si>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</si>
  <si>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</si>
  <si>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</si>
  <si>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</si>
  <si>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</si>
  <si>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</si>
  <si>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</si>
  <si>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</si>
  <si>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</si>
  <si>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</si>
  <si>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</si>
  <si>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</si>
  <si>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</si>
  <si>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</si>
  <si>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</si>
  <si>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</si>
  <si>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</si>
  <si>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</si>
  <si>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</si>
  <si>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</si>
  <si>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</si>
  <si>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</si>
  <si>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</si>
  <si>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</si>
  <si>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</si>
  <si>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</si>
  <si>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</si>
  <si>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</si>
  <si>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</si>
  <si>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</si>
  <si>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</si>
  <si>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</si>
  <si>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</si>
  <si>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</si>
  <si>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</si>
  <si>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</si>
  <si>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</si>
  <si>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</si>
  <si>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</si>
  <si>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</si>
  <si>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</si>
  <si>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</si>
  <si>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</si>
  <si>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</si>
  <si>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</si>
  <si>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</si>
  <si>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</si>
  <si>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</si>
  <si>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</si>
  <si>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</si>
  <si>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</si>
  <si>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</si>
  <si>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</si>
  <si>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</si>
  <si>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</si>
  <si>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</si>
  <si>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</si>
  <si>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</si>
  <si>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</si>
  <si>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</si>
  <si>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</si>
  <si>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</si>
  <si>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</si>
  <si>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</si>
  <si>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</si>
  <si>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</si>
  <si>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</si>
  <si>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</si>
  <si>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</si>
  <si>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</si>
  <si>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</si>
  <si>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</si>
  <si>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</si>
  <si>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</si>
  <si>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</si>
  <si>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</si>
  <si>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</si>
  <si>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</si>
  <si>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</si>
  <si>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</si>
  <si>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</si>
  <si>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</si>
  <si>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</si>
  <si>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</si>
  <si>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</si>
  <si>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</si>
  <si>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</si>
  <si>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</si>
  <si>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</si>
  <si>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</si>
  <si>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</si>
  <si>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</si>
  <si>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</si>
  <si>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</si>
  <si>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</si>
  <si>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</si>
  <si>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</si>
  <si>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</si>
  <si>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</si>
  <si>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</si>
  <si>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</si>
  <si>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</si>
  <si>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</si>
  <si>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</si>
  <si>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</si>
  <si>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</si>
  <si>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</si>
  <si>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</si>
  <si>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</si>
  <si>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</si>
  <si>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</si>
  <si>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</si>
  <si>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</si>
  <si>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</si>
  <si>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</si>
  <si>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</si>
  <si>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</si>
  <si>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</si>
  <si>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</si>
  <si>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</si>
  <si>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</si>
  <si>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</si>
  <si>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</si>
  <si>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</si>
  <si>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</si>
  <si>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</si>
  <si>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</si>
  <si>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</si>
  <si>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</si>
  <si>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</si>
  <si>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</si>
  <si>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</si>
  <si>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</si>
  <si>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</si>
  <si>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</si>
  <si>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</si>
  <si>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</si>
  <si>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</si>
  <si>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</si>
  <si>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</si>
  <si>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</si>
  <si>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</si>
  <si>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</si>
  <si>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</si>
  <si>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</si>
  <si>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</si>
  <si>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</si>
  <si>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</si>
  <si>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</si>
  <si>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</si>
  <si>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</si>
  <si>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</si>
  <si>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</si>
  <si>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</si>
  <si>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</si>
  <si>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</si>
  <si>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</si>
  <si>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</si>
  <si>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</si>
  <si>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</si>
  <si>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</si>
  <si>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</si>
  <si>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</si>
  <si>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</si>
  <si>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</si>
  <si>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</si>
  <si>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</si>
  <si>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</si>
  <si>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</si>
  <si>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</si>
  <si>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</si>
  <si>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</si>
  <si>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</si>
  <si>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</si>
  <si>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</si>
  <si>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</si>
  <si>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</si>
  <si>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</si>
  <si>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</si>
  <si>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</si>
  <si>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</si>
  <si>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</si>
  <si>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</si>
  <si>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</si>
  <si>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</si>
  <si>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</si>
  <si>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</si>
  <si>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</si>
  <si>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</si>
  <si>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</si>
  <si>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</si>
  <si>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</si>
  <si>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</si>
  <si>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</si>
  <si>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</si>
  <si>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</si>
  <si>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</si>
  <si>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</si>
  <si>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</si>
  <si>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</si>
  <si>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</si>
  <si>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</si>
  <si>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</si>
  <si>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</si>
  <si>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</si>
  <si>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</si>
  <si>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</si>
  <si>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</si>
  <si>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</si>
  <si>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</si>
  <si>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</si>
  <si>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</si>
  <si>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</si>
  <si>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</si>
  <si>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</si>
  <si>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</si>
  <si>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</si>
  <si>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</si>
  <si>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</si>
  <si>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</si>
  <si>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</si>
  <si>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</si>
  <si>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</si>
  <si>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</si>
  <si>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</si>
  <si>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</si>
  <si>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</si>
  <si>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</si>
  <si>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</si>
  <si>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</si>
  <si>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</si>
  <si>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</si>
  <si>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</si>
  <si>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</si>
  <si>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</si>
  <si>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</si>
  <si>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</si>
  <si>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</si>
  <si>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</si>
  <si>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</si>
  <si>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</si>
  <si>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</si>
  <si>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</si>
  <si>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</si>
  <si>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</si>
  <si>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</si>
  <si>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</si>
  <si>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</si>
  <si>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</si>
  <si>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</si>
  <si>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</si>
  <si>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</si>
  <si>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</si>
  <si>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</si>
  <si>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</si>
  <si>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</si>
  <si>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</si>
  <si>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</si>
  <si>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</si>
  <si>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</si>
  <si>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</si>
  <si>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</si>
  <si>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</si>
  <si>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</si>
  <si>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</si>
  <si>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</si>
  <si>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</si>
  <si>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</si>
  <si>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</si>
  <si>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</si>
  <si>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</si>
  <si>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</si>
  <si>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</si>
  <si>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</si>
  <si>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</si>
  <si>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</si>
  <si>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</si>
  <si>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</si>
  <si>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</si>
  <si>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</si>
  <si>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</si>
  <si>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</si>
  <si>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</si>
  <si>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</si>
  <si>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</si>
  <si>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</si>
  <si>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</si>
  <si>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</si>
  <si>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</si>
  <si>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</si>
  <si>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</si>
  <si>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</si>
  <si>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</si>
  <si>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</si>
  <si>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</si>
  <si>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</si>
  <si>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</si>
  <si>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</si>
  <si>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</si>
  <si>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</si>
  <si>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</si>
  <si>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</si>
  <si>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</si>
  <si>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</si>
  <si>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</si>
  <si>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</si>
  <si>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</si>
  <si>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</si>
  <si>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</si>
  <si>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</si>
  <si>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</si>
  <si>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</si>
  <si>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</si>
  <si>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</si>
  <si>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</si>
  <si>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</si>
  <si>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</si>
  <si>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</si>
  <si>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</si>
  <si>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</si>
  <si>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</si>
  <si>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</si>
  <si>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</si>
  <si>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</si>
  <si>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</si>
  <si>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</si>
  <si>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</si>
  <si>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</si>
  <si>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</si>
  <si>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</si>
  <si>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</si>
  <si>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</si>
  <si>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</si>
  <si>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</si>
  <si>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</si>
  <si>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</si>
  <si>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</si>
  <si>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</si>
  <si>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</si>
  <si>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</si>
  <si>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</si>
  <si>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</si>
  <si>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</si>
  <si>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</si>
  <si>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</si>
  <si>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</si>
  <si>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</si>
  <si>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</si>
  <si>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</si>
  <si>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</si>
  <si>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</si>
  <si>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</si>
  <si>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</si>
  <si>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</si>
  <si>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</si>
  <si>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</si>
  <si>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</si>
  <si>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</si>
  <si>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</si>
  <si>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</si>
  <si>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</si>
  <si>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</si>
  <si>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</si>
  <si>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</si>
  <si>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</si>
  <si>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</si>
  <si>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</si>
  <si>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</si>
  <si>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</si>
  <si>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</si>
  <si>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</si>
  <si>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</si>
  <si>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</si>
  <si>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</si>
  <si>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</si>
  <si>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</si>
  <si>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</si>
  <si>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</si>
  <si>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</si>
  <si>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</si>
  <si>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</si>
  <si>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</si>
  <si>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</si>
  <si>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</si>
  <si>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</si>
  <si>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</si>
  <si>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</si>
  <si>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</si>
  <si>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</si>
  <si>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</si>
  <si>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</si>
  <si>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</si>
  <si>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</si>
  <si>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</si>
  <si>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</si>
  <si>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</si>
  <si>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</si>
  <si>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</si>
  <si>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</si>
  <si>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</si>
  <si>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</si>
  <si>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</si>
  <si>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</si>
  <si>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</si>
  <si>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</si>
  <si>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</si>
  <si>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</si>
  <si>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</si>
  <si>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</si>
  <si>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</si>
  <si>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</si>
  <si>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</si>
  <si>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</si>
  <si>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</si>
  <si>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</si>
  <si>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</si>
  <si>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</si>
  <si>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</si>
  <si>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</si>
  <si>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</si>
  <si>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</si>
  <si>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</si>
  <si>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</si>
  <si>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</si>
  <si>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</si>
  <si>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</si>
  <si>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</si>
  <si>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</si>
  <si>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</si>
  <si>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</si>
  <si>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</si>
  <si>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</si>
  <si>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</si>
  <si>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</si>
  <si>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</si>
  <si>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</si>
  <si>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</si>
  <si>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</si>
  <si>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</si>
  <si>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</si>
  <si>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</si>
  <si>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</si>
  <si>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</si>
  <si>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</si>
  <si>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</si>
  <si>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</si>
  <si>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</si>
  <si>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</si>
  <si>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</si>
  <si>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</si>
  <si>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</si>
  <si>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</si>
  <si>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</si>
  <si>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</si>
  <si>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</si>
  <si>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</si>
  <si>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</si>
  <si>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</si>
  <si>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</si>
  <si>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</si>
  <si>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</si>
  <si>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</si>
  <si>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</si>
  <si>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</si>
  <si>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</si>
  <si>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</si>
  <si>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</si>
  <si>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</si>
  <si>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</si>
  <si>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</si>
  <si>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</si>
  <si>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</si>
  <si>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</si>
  <si>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</si>
  <si>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</si>
  <si>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</si>
  <si>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</si>
  <si>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</si>
  <si>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</si>
  <si>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</si>
  <si>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</si>
  <si>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</si>
  <si>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</si>
  <si>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</si>
  <si>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</si>
  <si>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</si>
  <si>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</si>
  <si>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</si>
  <si>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</si>
  <si>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</si>
  <si>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</si>
  <si>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</si>
  <si>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</si>
  <si>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</si>
  <si>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</si>
  <si>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</si>
  <si>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</si>
  <si>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</si>
  <si>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</si>
  <si>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</si>
  <si>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</si>
  <si>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</si>
  <si>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</si>
  <si>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</si>
  <si>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</si>
  <si>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</si>
  <si>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</si>
  <si>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</si>
  <si>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</si>
  <si>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</si>
  <si>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</si>
  <si>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</si>
  <si>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</si>
  <si>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</si>
  <si>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</si>
  <si>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</si>
  <si>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</si>
  <si>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</si>
  <si>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</si>
  <si>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</si>
  <si>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</si>
  <si>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</si>
  <si>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</si>
  <si>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</si>
  <si>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</si>
  <si>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</si>
  <si>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</si>
  <si>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</si>
  <si>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</si>
  <si>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</si>
  <si>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</si>
  <si>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</si>
  <si>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</si>
  <si>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</si>
  <si>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</si>
  <si>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</si>
  <si>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</si>
  <si>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</si>
  <si>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</si>
  <si>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</si>
  <si>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</si>
  <si>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</si>
  <si>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</si>
  <si>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</si>
  <si>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</si>
  <si>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</si>
  <si>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</si>
  <si>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</si>
  <si>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</si>
  <si>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</si>
  <si>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</si>
  <si>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</si>
  <si>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</si>
  <si>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</si>
  <si>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</si>
  <si>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</si>
  <si>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</si>
  <si>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</si>
  <si>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</si>
  <si>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</si>
  <si>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</si>
  <si>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</si>
  <si>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</si>
  <si>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</si>
  <si>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</si>
  <si>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</si>
  <si>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</si>
  <si>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</si>
  <si>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</si>
  <si>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</si>
  <si>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</si>
  <si>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</si>
  <si>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</si>
  <si>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</si>
  <si>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</si>
  <si>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</si>
  <si>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</si>
  <si>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</si>
  <si>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</si>
  <si>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</si>
  <si>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</si>
  <si>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</si>
  <si>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</si>
  <si>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</si>
  <si>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</si>
  <si>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</si>
  <si>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</si>
  <si>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</si>
  <si>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</si>
  <si>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</si>
  <si>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</si>
  <si>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</si>
  <si>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</si>
  <si>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</si>
  <si>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</si>
  <si>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</si>
  <si>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</si>
  <si>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</si>
  <si>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</si>
  <si>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</si>
  <si>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</si>
  <si>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</si>
  <si>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</si>
  <si>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</si>
  <si>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</si>
  <si>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</si>
  <si>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</si>
  <si>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</si>
  <si>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</si>
  <si>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</si>
  <si>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</si>
  <si>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</si>
  <si>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</si>
  <si>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</si>
  <si>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</si>
  <si>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</si>
  <si>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</si>
  <si>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</si>
  <si>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</si>
  <si>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</si>
  <si>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</si>
  <si>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</si>
  <si>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</si>
  <si>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</si>
  <si>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</si>
  <si>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</si>
  <si>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</si>
  <si>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</si>
  <si>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</si>
  <si>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</si>
  <si>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</si>
  <si>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</si>
  <si>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</si>
  <si>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</si>
  <si>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</si>
  <si>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</si>
  <si>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</si>
  <si>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</si>
  <si>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</si>
  <si>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</si>
  <si>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</si>
  <si>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</si>
  <si>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</si>
  <si>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</si>
  <si>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</si>
  <si>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</si>
  <si>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</si>
  <si>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</si>
  <si>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</si>
  <si>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</si>
  <si>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</si>
  <si>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</si>
  <si>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</si>
  <si>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</si>
  <si>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</si>
  <si>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</si>
  <si>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</si>
  <si>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</si>
  <si>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</si>
  <si>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</si>
  <si>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</si>
  <si>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</si>
  <si>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</si>
  <si>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</si>
  <si>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</si>
  <si>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</si>
  <si>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</si>
  <si>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</si>
  <si>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</si>
  <si>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</si>
  <si>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</si>
  <si>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</si>
  <si>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</si>
  <si>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</si>
  <si>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</si>
  <si>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</si>
  <si>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</si>
  <si>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</si>
  <si>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</si>
  <si>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</si>
  <si>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</si>
  <si>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</si>
  <si>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</si>
  <si>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</si>
  <si>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</si>
  <si>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</si>
  <si>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</si>
  <si>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</si>
  <si>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</si>
  <si>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</si>
  <si>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</si>
  <si>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</si>
  <si>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</si>
  <si>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</si>
  <si>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</si>
  <si>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</si>
  <si>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</si>
  <si>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</si>
  <si>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</si>
  <si>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</si>
  <si>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</si>
  <si>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</si>
  <si>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</si>
  <si>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</si>
  <si>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</si>
  <si>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</si>
  <si>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</si>
  <si>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</si>
  <si>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</si>
  <si>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</si>
  <si>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</si>
  <si>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</si>
  <si>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</si>
  <si>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</si>
  <si>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</si>
  <si>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</si>
  <si>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</si>
  <si>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</si>
  <si>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</si>
  <si>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</si>
  <si>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</si>
  <si>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</si>
  <si>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</si>
  <si>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</si>
  <si>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</si>
  <si>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</si>
  <si>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</si>
  <si>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</si>
  <si>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</si>
  <si>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</si>
  <si>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</si>
  <si>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</si>
  <si>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</si>
  <si>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</si>
  <si>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</si>
  <si>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</si>
  <si>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</si>
  <si>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</si>
  <si>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</si>
  <si>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</si>
  <si>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</si>
  <si>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</si>
  <si>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</si>
  <si>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</si>
  <si>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</si>
  <si>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</si>
  <si>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</si>
  <si>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</si>
  <si>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</si>
  <si>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</si>
  <si>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</si>
  <si>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</si>
  <si>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</si>
  <si>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</si>
  <si>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</si>
  <si>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</si>
  <si>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</si>
  <si>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</si>
  <si>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</si>
  <si>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</si>
  <si>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</si>
  <si>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</si>
  <si>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</si>
  <si>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</si>
  <si>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</si>
  <si>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</si>
  <si>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</si>
  <si>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</si>
  <si>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</si>
  <si>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</si>
  <si>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</si>
  <si>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</si>
  <si>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</si>
  <si>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</si>
  <si>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</si>
  <si>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</si>
  <si>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</si>
  <si>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</si>
  <si>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</si>
  <si>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</si>
  <si>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</si>
  <si>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</si>
  <si>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</si>
  <si>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</si>
  <si>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</si>
  <si>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</si>
  <si>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</si>
  <si>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</si>
  <si>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</si>
  <si>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</si>
  <si>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</si>
  <si>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</si>
  <si>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</si>
  <si>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</si>
  <si>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</si>
  <si>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</si>
  <si>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</si>
  <si>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</si>
  <si>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</si>
  <si>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</si>
  <si>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</si>
  <si>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</si>
  <si>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</si>
  <si>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</si>
  <si>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</si>
  <si>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</si>
  <si>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</si>
  <si>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</si>
  <si>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</si>
  <si>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</si>
  <si>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</si>
  <si>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</si>
  <si>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</si>
  <si>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</si>
  <si>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</si>
  <si>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</si>
  <si>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</si>
  <si>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</si>
  <si>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</si>
  <si>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</si>
  <si>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</si>
  <si>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</si>
  <si>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</si>
  <si>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</si>
  <si>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</si>
  <si>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</si>
  <si>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</si>
  <si>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</si>
  <si>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</si>
  <si>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</si>
  <si>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</si>
  <si>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</si>
  <si>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</si>
  <si>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</si>
  <si>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</si>
  <si>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</si>
  <si>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</si>
  <si>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</si>
  <si>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</si>
  <si>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</si>
  <si>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</si>
  <si>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</si>
  <si>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</si>
  <si>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</si>
  <si>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</si>
  <si>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</si>
  <si>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</si>
  <si>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</si>
  <si>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</si>
  <si>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</si>
  <si>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</si>
  <si>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</si>
  <si>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</si>
  <si>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</si>
  <si>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</si>
  <si>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</si>
  <si>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</si>
  <si>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</si>
  <si>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</si>
  <si>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</si>
  <si>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</si>
  <si>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</si>
  <si>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</si>
  <si>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</si>
  <si>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</si>
  <si>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</si>
  <si>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</si>
  <si>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</si>
  <si>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</si>
  <si>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</si>
  <si>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</si>
  <si>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</si>
  <si>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</si>
  <si>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</si>
  <si>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</si>
  <si>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</si>
  <si>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</si>
  <si>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</si>
  <si>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</si>
  <si>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</si>
  <si>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</si>
  <si>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</si>
  <si>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</si>
  <si>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</si>
  <si>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</si>
  <si>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</si>
  <si>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</si>
  <si>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</si>
  <si>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</si>
  <si>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</si>
  <si>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</si>
  <si>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</si>
  <si>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</si>
  <si>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</si>
  <si>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</si>
  <si>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</si>
  <si>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</si>
  <si>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</si>
  <si>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</si>
  <si>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</si>
  <si>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</si>
  <si>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</si>
  <si>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</si>
  <si>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</si>
  <si>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</si>
  <si>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</si>
  <si>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</si>
  <si>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</si>
  <si>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</si>
  <si>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</si>
  <si>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</si>
  <si>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</si>
  <si>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</si>
  <si>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</si>
  <si>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</si>
  <si>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</si>
  <si>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</si>
  <si>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</si>
  <si>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</si>
  <si>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</si>
  <si>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</si>
  <si>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</si>
  <si>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</si>
  <si>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</si>
  <si>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</si>
  <si>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</si>
  <si>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</si>
  <si>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</si>
  <si>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</si>
  <si>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</si>
  <si>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</si>
  <si>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</si>
  <si>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</si>
  <si>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</si>
  <si>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</si>
  <si>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</si>
  <si>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</si>
  <si>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</si>
  <si>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</si>
  <si>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</si>
  <si>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</si>
  <si>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</si>
  <si>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</si>
  <si>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</si>
  <si>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</si>
  <si>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</si>
  <si>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</si>
  <si>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</si>
  <si>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</si>
  <si>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</si>
  <si>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</si>
  <si>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</si>
  <si>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</si>
  <si>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</si>
  <si>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</si>
  <si>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</si>
  <si>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</si>
  <si>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</si>
  <si>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</si>
  <si>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</si>
  <si>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</si>
  <si>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</si>
  <si>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</si>
  <si>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</si>
  <si>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</si>
  <si>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</si>
  <si>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</si>
  <si>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</si>
  <si>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</si>
  <si>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</si>
  <si>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</si>
  <si>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</si>
  <si>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</si>
  <si>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</si>
  <si>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</si>
  <si>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</si>
  <si>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</si>
  <si>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</si>
  <si>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</si>
  <si>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</si>
  <si>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</si>
  <si>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</si>
  <si>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</si>
  <si>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</si>
  <si>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</si>
  <si>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</si>
  <si>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</si>
  <si>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</si>
  <si>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</si>
  <si>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</si>
  <si>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</si>
  <si>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</si>
  <si>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</si>
  <si>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</si>
  <si>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</si>
  <si>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</si>
  <si>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</si>
  <si>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</si>
  <si>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</si>
  <si>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</si>
  <si>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</si>
  <si>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</si>
  <si>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</si>
  <si>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</si>
  <si>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</si>
  <si>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</si>
  <si>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</si>
  <si>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</si>
  <si>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</si>
  <si>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</si>
  <si>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</si>
  <si>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</si>
  <si>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</si>
  <si>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</si>
  <si>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</si>
  <si>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</si>
  <si>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</si>
  <si>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</si>
  <si>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</si>
  <si>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</si>
  <si>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</si>
  <si>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</si>
  <si>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</si>
  <si>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</si>
  <si>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</si>
  <si>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</si>
  <si>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</si>
  <si>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</si>
  <si>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</si>
  <si>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</si>
  <si>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</si>
  <si>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</si>
  <si>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</si>
  <si>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</si>
  <si>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</si>
  <si>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</si>
  <si>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</si>
  <si>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</si>
  <si>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</si>
  <si>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</si>
  <si>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</si>
  <si>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</si>
  <si>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</si>
  <si>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</si>
  <si>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</si>
  <si>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</si>
  <si>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</si>
  <si>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</si>
  <si>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</si>
  <si>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</si>
  <si>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</si>
  <si>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</si>
  <si>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</si>
  <si>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</si>
  <si>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</si>
  <si>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</si>
  <si>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</si>
  <si>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</si>
  <si>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</si>
  <si>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</si>
  <si>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</si>
  <si>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</si>
  <si>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</si>
  <si>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</si>
  <si>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</si>
  <si>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</si>
  <si>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</si>
  <si>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</si>
  <si>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</si>
  <si>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</si>
  <si>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</si>
  <si>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</si>
  <si>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</si>
  <si>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</si>
  <si>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</si>
  <si>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</si>
  <si>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</si>
  <si>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</si>
  <si>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</si>
  <si>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</si>
  <si>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</si>
  <si>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</si>
  <si>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</si>
  <si>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</si>
  <si>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</si>
  <si>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</si>
  <si>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</si>
  <si>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</si>
  <si>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</si>
  <si>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</si>
  <si>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</si>
  <si>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</si>
  <si>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</si>
  <si>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</si>
  <si>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</si>
  <si>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</si>
  <si>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</si>
  <si>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</si>
  <si>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</si>
  <si>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</si>
  <si>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</si>
  <si>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</si>
  <si>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</si>
  <si>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</si>
  <si>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</si>
  <si>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</si>
  <si>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</si>
  <si>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</si>
  <si>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</si>
  <si>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</si>
  <si>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</si>
  <si>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</si>
  <si>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</si>
  <si>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</si>
  <si>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</si>
  <si>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</si>
  <si>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</si>
  <si>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</si>
  <si>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</si>
  <si>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</si>
  <si>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</si>
  <si>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</si>
  <si>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</si>
  <si>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</si>
  <si>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</si>
  <si>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</si>
  <si>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</si>
  <si>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</si>
  <si>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</si>
  <si>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</si>
  <si>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</si>
  <si>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</si>
  <si>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</si>
  <si>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</si>
  <si>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</si>
  <si>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</si>
  <si>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</si>
  <si>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</si>
  <si>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</si>
  <si>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</si>
  <si>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</si>
  <si>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</si>
  <si>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</si>
  <si>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</si>
  <si>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</si>
  <si>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</si>
  <si>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</si>
  <si>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</si>
  <si>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</si>
  <si>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</si>
  <si>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</si>
  <si>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</si>
  <si>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</si>
  <si>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</si>
  <si>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</si>
  <si>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</si>
  <si>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</si>
  <si>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</si>
  <si>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</si>
  <si>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</si>
  <si>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</si>
  <si>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</si>
  <si>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</si>
  <si>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</si>
  <si>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</si>
  <si>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</si>
  <si>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</si>
  <si>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</si>
  <si>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</si>
  <si>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</si>
  <si>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</si>
  <si>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</si>
  <si>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</si>
  <si>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</si>
  <si>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</si>
  <si>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</si>
  <si>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</si>
  <si>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</si>
  <si>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</si>
  <si>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</si>
  <si>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</si>
  <si>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</si>
  <si>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</si>
  <si>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</si>
  <si>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</si>
  <si>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</si>
  <si>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</si>
  <si>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</si>
  <si>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</si>
  <si>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</si>
  <si>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</si>
  <si>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</si>
  <si>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</si>
  <si>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</si>
  <si>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</si>
  <si>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</si>
  <si>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</si>
  <si>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</si>
  <si>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</si>
  <si>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</si>
  <si>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</si>
  <si>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</si>
  <si>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</si>
  <si>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</si>
  <si>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</si>
  <si>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</si>
  <si>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</si>
  <si>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</si>
  <si>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</si>
  <si>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</si>
  <si>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</si>
  <si>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</si>
  <si>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</si>
  <si>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</si>
  <si>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</si>
  <si>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</si>
  <si>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</si>
  <si>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</si>
  <si>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</si>
  <si>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</si>
  <si>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</si>
  <si>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</si>
  <si>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</si>
  <si>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</si>
  <si>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</si>
  <si>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</si>
  <si>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</si>
  <si>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</si>
  <si>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</si>
  <si>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</si>
  <si>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</si>
  <si>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</si>
  <si>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</si>
  <si>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</si>
  <si>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</si>
  <si>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</si>
  <si>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</si>
  <si>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</si>
  <si>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</si>
  <si>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</si>
  <si>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</si>
  <si>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</si>
  <si>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</si>
  <si>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</si>
  <si>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</si>
  <si>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</si>
  <si>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</si>
  <si>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</si>
  <si>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</si>
  <si>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</si>
  <si>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</si>
  <si>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</si>
  <si>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</si>
  <si>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</si>
  <si>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</si>
  <si>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</si>
  <si>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</si>
  <si>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</si>
  <si>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</si>
  <si>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</si>
  <si>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</si>
  <si>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</si>
  <si>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</si>
  <si>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</si>
  <si>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</si>
  <si>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</si>
  <si>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</si>
  <si>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</si>
  <si>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</si>
  <si>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</si>
  <si>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</si>
  <si>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</si>
  <si>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</si>
  <si>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</si>
  <si>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</si>
  <si>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</si>
  <si>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</si>
  <si>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</si>
  <si>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</si>
  <si>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</si>
  <si>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</si>
  <si>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</si>
  <si>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</si>
  <si>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</si>
  <si>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</si>
  <si>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</si>
  <si>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</si>
  <si>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</si>
  <si>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</si>
  <si>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</si>
  <si>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</si>
  <si>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</si>
  <si>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</si>
  <si>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</si>
  <si>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</si>
  <si>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</si>
  <si>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</si>
  <si>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</si>
  <si>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</si>
  <si>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</si>
  <si>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</si>
  <si>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</si>
  <si>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</si>
  <si>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</si>
  <si>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</si>
  <si>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</si>
  <si>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</si>
  <si>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</si>
  <si>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</si>
  <si>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</si>
  <si>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</si>
  <si>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</si>
  <si>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</si>
  <si>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</si>
  <si>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</si>
  <si>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</si>
  <si>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</si>
  <si>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</si>
  <si>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</si>
  <si>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</si>
  <si>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</si>
  <si>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</si>
  <si>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</si>
  <si>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</si>
  <si>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</si>
  <si>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</si>
  <si>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</si>
  <si>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</si>
  <si>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</si>
  <si>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</si>
  <si>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</si>
  <si>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</si>
  <si>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</si>
  <si>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</si>
  <si>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</si>
  <si>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</si>
  <si>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</si>
  <si>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</si>
  <si>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</si>
  <si>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</si>
  <si>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</si>
  <si>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</si>
  <si>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</si>
  <si>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</si>
  <si>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</si>
  <si>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</si>
  <si>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</si>
  <si>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</si>
  <si>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</si>
  <si>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</si>
  <si>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</si>
  <si>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</si>
  <si>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</si>
  <si>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</si>
  <si>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</si>
  <si>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</si>
  <si>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</si>
  <si>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</si>
  <si>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</si>
  <si>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</si>
  <si>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</si>
  <si>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</si>
  <si>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</si>
  <si>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</si>
  <si>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</si>
  <si>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</si>
  <si>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</si>
  <si>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</si>
  <si>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</si>
  <si>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</si>
  <si>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</si>
  <si>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</si>
  <si>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</si>
  <si>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</si>
  <si>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</si>
  <si>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</si>
  <si>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</si>
  <si>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</si>
  <si>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</si>
  <si>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</si>
  <si>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</si>
  <si>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</si>
  <si>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</si>
  <si>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</si>
  <si>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</si>
  <si>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</si>
  <si>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</si>
  <si>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</si>
  <si>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</si>
  <si>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</si>
  <si>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</si>
  <si>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</si>
  <si>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</si>
  <si>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</si>
  <si>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</si>
  <si>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</si>
  <si>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</si>
  <si>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</si>
  <si>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</si>
  <si>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</si>
  <si>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</si>
  <si>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</si>
  <si>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</si>
  <si>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</si>
  <si>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</si>
  <si>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</si>
  <si>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</si>
  <si>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</si>
  <si>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</si>
  <si>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</si>
  <si>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</si>
  <si>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</si>
  <si>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</si>
  <si>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</si>
  <si>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</si>
  <si>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</si>
  <si>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</si>
  <si>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</si>
  <si>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</si>
  <si>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</si>
  <si>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</si>
  <si>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</si>
  <si>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</si>
  <si>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</si>
  <si>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</si>
  <si>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</si>
  <si>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</si>
  <si>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</si>
  <si>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</si>
  <si>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</si>
  <si>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</si>
  <si>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</si>
  <si>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</si>
  <si>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</si>
  <si>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</si>
  <si>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</si>
  <si>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</si>
  <si>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</si>
  <si>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</si>
  <si>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</si>
  <si>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</si>
  <si>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</si>
  <si>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</si>
  <si>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</si>
  <si>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</si>
  <si>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</si>
  <si>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</si>
  <si>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</si>
  <si>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</si>
  <si>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</si>
  <si>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</si>
  <si>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</si>
  <si>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</si>
  <si>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</si>
  <si>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</si>
  <si>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</si>
  <si>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</si>
  <si>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</si>
  <si>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</si>
  <si>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</si>
  <si>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</si>
  <si>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</si>
  <si>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</si>
  <si>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</si>
  <si>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</si>
  <si>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</si>
  <si>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</si>
  <si>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</si>
  <si>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</si>
  <si>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</si>
  <si>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</si>
  <si>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</si>
  <si>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</si>
  <si>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</si>
  <si>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</si>
  <si>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</si>
  <si>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</si>
  <si>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</si>
  <si>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</si>
  <si>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</si>
  <si>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</si>
  <si>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</si>
  <si>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</si>
  <si>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</si>
  <si>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</si>
  <si>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</si>
  <si>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</si>
  <si>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</si>
  <si>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</si>
  <si>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</si>
  <si>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</si>
  <si>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</si>
  <si>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</si>
  <si>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</si>
  <si>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</si>
  <si>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</si>
  <si>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</si>
  <si>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</si>
  <si>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</si>
  <si>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</si>
  <si>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</si>
  <si>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</si>
  <si>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</si>
  <si>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</si>
  <si>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</si>
  <si>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</si>
  <si>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</si>
  <si>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</si>
  <si>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</si>
  <si>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</si>
  <si>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</si>
  <si>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</si>
  <si>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</si>
  <si>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</si>
  <si>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</si>
  <si>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</si>
  <si>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</si>
  <si>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</si>
  <si>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</si>
  <si>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</si>
  <si>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</si>
  <si>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</si>
  <si>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</si>
  <si>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</si>
  <si>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</si>
  <si>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</si>
  <si>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</si>
  <si>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</si>
  <si>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</si>
  <si>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</si>
  <si>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</si>
  <si>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</si>
  <si>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</si>
  <si>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</si>
  <si>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</si>
  <si>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</si>
  <si>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</si>
  <si>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</si>
  <si>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</si>
  <si>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</si>
  <si>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</si>
  <si>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</si>
  <si>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</si>
  <si>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</si>
  <si>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</si>
  <si>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</si>
  <si>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</si>
  <si>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</si>
  <si>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</si>
  <si>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</si>
  <si>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</si>
  <si>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</si>
  <si>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</si>
  <si>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</si>
  <si>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</si>
  <si>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</si>
  <si>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</si>
  <si>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</si>
  <si>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</si>
  <si>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</si>
  <si>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</si>
  <si>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</si>
  <si>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</si>
  <si>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</si>
  <si>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</si>
  <si>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</si>
  <si>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</si>
  <si>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</si>
  <si>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</si>
  <si>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</si>
  <si>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</si>
  <si>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</si>
  <si>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</si>
  <si>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</si>
  <si>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</si>
  <si>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</si>
  <si>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</si>
  <si>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</si>
  <si>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</si>
  <si>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</si>
  <si>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</si>
  <si>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</si>
  <si>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</si>
  <si>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</si>
  <si>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</si>
  <si>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</si>
  <si>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</si>
  <si>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</si>
  <si>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</si>
  <si>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</si>
  <si>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</si>
  <si>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</si>
  <si>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</si>
  <si>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</si>
  <si>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</si>
  <si>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</si>
  <si>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</si>
  <si>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</si>
  <si>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</si>
  <si>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</si>
  <si>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</si>
  <si>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</si>
  <si>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</si>
  <si>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</si>
  <si>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</si>
  <si>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</si>
  <si>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</si>
  <si>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</si>
  <si>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</si>
  <si>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</si>
  <si>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</si>
  <si>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</si>
  <si>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</si>
  <si>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</si>
  <si>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</si>
  <si>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</si>
  <si>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</si>
  <si>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</si>
  <si>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</si>
  <si>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</si>
  <si>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</si>
  <si>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</si>
  <si>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</si>
  <si>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</si>
  <si>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</si>
  <si>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</si>
  <si>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</si>
  <si>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</si>
  <si>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</si>
  <si>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</si>
  <si>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</si>
  <si>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</si>
  <si>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</si>
  <si>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</si>
  <si>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</si>
  <si>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</si>
  <si>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</si>
  <si>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</si>
  <si>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</si>
  <si>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</si>
  <si>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</si>
  <si>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</si>
  <si>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</si>
  <si>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</si>
  <si>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</si>
  <si>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</si>
  <si>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</si>
  <si>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</si>
  <si>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</si>
  <si>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</si>
  <si>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</si>
  <si>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</si>
  <si>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</si>
  <si>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</si>
  <si>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</si>
  <si>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</si>
  <si>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</si>
  <si>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</si>
  <si>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</si>
  <si>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</si>
  <si>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</si>
  <si>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</si>
  <si>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</si>
  <si>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</si>
  <si>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</si>
  <si>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</si>
  <si>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</si>
  <si>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</si>
  <si>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</si>
  <si>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</si>
  <si>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</si>
  <si>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</si>
  <si>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</si>
  <si>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</si>
  <si>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</si>
  <si>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</si>
  <si>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</si>
  <si>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</si>
  <si>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</si>
  <si>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</si>
  <si>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</si>
  <si>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</si>
  <si>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</si>
  <si>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</si>
  <si>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</si>
  <si>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</si>
  <si>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</si>
  <si>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</si>
  <si>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</si>
  <si>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</si>
  <si>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</si>
  <si>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</si>
  <si>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</si>
  <si>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</si>
  <si>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</si>
  <si>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</si>
  <si>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</si>
  <si>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</si>
  <si>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</si>
  <si>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</si>
  <si>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</si>
  <si>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</si>
  <si>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</si>
  <si>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</si>
  <si>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</si>
  <si>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</si>
  <si>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</si>
  <si>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</si>
  <si>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</si>
  <si>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</si>
  <si>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</si>
  <si>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</si>
  <si>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</si>
  <si>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</si>
  <si>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</si>
  <si>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</si>
  <si>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</si>
  <si>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</si>
  <si>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</si>
  <si>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</si>
  <si>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</si>
  <si>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</si>
  <si>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</si>
  <si>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</si>
  <si>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</si>
  <si>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</si>
  <si>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</si>
  <si>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</si>
  <si>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</si>
  <si>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</si>
  <si>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</si>
  <si>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</si>
  <si>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</si>
  <si>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</si>
  <si>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</si>
  <si>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</si>
  <si>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</si>
  <si>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</si>
  <si>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</si>
  <si>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</si>
  <si>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</si>
  <si>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</si>
  <si>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</si>
  <si>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</si>
  <si>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</si>
  <si>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</si>
  <si>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</si>
  <si>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</si>
  <si>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</si>
  <si>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</si>
  <si>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</si>
  <si>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</si>
  <si>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</si>
  <si>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</si>
  <si>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</si>
  <si>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</si>
  <si>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</si>
  <si>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</si>
  <si>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</si>
  <si>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</si>
  <si>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</si>
  <si>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</si>
  <si>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</si>
  <si>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</si>
  <si>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</si>
  <si>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</si>
  <si>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</si>
  <si>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</si>
  <si>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</si>
  <si>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</si>
  <si>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</si>
  <si>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</si>
  <si>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</si>
  <si>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</si>
  <si>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</si>
  <si>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</si>
  <si>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</si>
  <si>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</si>
  <si>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</si>
  <si>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</si>
  <si>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</si>
  <si>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</si>
  <si>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</si>
  <si>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</si>
  <si>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</si>
  <si>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</si>
  <si>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</si>
  <si>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</si>
  <si>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</si>
  <si>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</si>
  <si>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</si>
  <si>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</si>
  <si>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</si>
  <si>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</si>
  <si>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</si>
  <si>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</si>
  <si>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</si>
  <si>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</si>
  <si>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</si>
  <si>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</si>
  <si>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</si>
  <si>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</si>
  <si>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</si>
  <si>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</si>
  <si>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</si>
  <si>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</si>
  <si>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</si>
  <si>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</si>
  <si>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</si>
  <si>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</si>
  <si>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</si>
  <si>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</si>
  <si>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</si>
  <si>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</si>
  <si>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</si>
  <si>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</si>
  <si>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</si>
  <si>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</si>
  <si>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</si>
  <si>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</si>
  <si>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</si>
  <si>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</si>
  <si>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</si>
  <si>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</si>
  <si>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</si>
  <si>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</si>
  <si>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</si>
  <si>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</si>
  <si>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</si>
  <si>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</si>
  <si>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</si>
  <si>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</si>
  <si>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</si>
  <si>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</si>
  <si>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</si>
  <si>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</si>
  <si>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</si>
  <si>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</si>
  <si>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</si>
  <si>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</si>
  <si>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</si>
  <si>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</si>
  <si>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</si>
  <si>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</si>
  <si>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</si>
  <si>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</si>
  <si>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</si>
  <si>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</si>
  <si>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</si>
  <si>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</si>
  <si>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</si>
  <si>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</si>
  <si>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</si>
  <si>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</si>
  <si>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</si>
  <si>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</si>
  <si>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</si>
  <si>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</si>
  <si>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</si>
  <si>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</si>
  <si>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</si>
  <si>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</si>
  <si>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</si>
  <si>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</si>
  <si>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</si>
  <si>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</si>
  <si>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</si>
  <si>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</si>
  <si>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</si>
  <si>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</si>
  <si>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</si>
  <si>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</si>
  <si>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</si>
  <si>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</si>
  <si>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</si>
  <si>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</si>
  <si>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</si>
  <si>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</si>
  <si>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</si>
  <si>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</si>
  <si>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</si>
  <si>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</si>
  <si>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</si>
  <si>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</si>
  <si>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</si>
  <si>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</si>
  <si>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</si>
  <si>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</si>
  <si>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</si>
  <si>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</si>
  <si>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</si>
  <si>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</si>
  <si>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</si>
  <si>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</si>
  <si>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</si>
  <si>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</si>
  <si>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</si>
  <si>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</si>
  <si>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</si>
  <si>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</si>
  <si>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</si>
  <si>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</si>
  <si>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</si>
  <si>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</si>
  <si>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</si>
  <si>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</si>
  <si>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</si>
  <si>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</si>
  <si>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</si>
  <si>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</si>
  <si>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</si>
  <si>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</si>
  <si>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</si>
  <si>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</si>
  <si>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</si>
  <si>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</si>
  <si>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</si>
  <si>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</si>
  <si>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</si>
  <si>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</si>
  <si>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</si>
  <si>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</si>
  <si>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</si>
  <si>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</si>
  <si>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</si>
  <si>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</si>
  <si>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</si>
  <si>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</si>
  <si>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</si>
  <si>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</si>
  <si>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</si>
  <si>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</si>
  <si>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</si>
  <si>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</si>
  <si>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</si>
  <si>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</si>
  <si>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</si>
  <si>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</si>
  <si>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</si>
  <si>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</si>
  <si>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</si>
  <si>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</si>
  <si>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</si>
  <si>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</si>
  <si>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</si>
  <si>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</si>
  <si>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</si>
  <si>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</si>
  <si>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</si>
  <si>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</si>
  <si>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</si>
  <si>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</si>
  <si>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</si>
  <si>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</si>
  <si>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</si>
  <si>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</si>
  <si>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</si>
  <si>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</si>
  <si>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</si>
  <si>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</si>
  <si>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</si>
  <si>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</si>
  <si>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</si>
  <si>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</si>
  <si>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</si>
  <si>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</si>
  <si>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</si>
  <si>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</si>
  <si>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</si>
  <si>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</si>
  <si>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</si>
  <si>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</si>
  <si>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</si>
  <si>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</si>
  <si>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</si>
  <si>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</si>
  <si>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</si>
  <si>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</si>
  <si>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</si>
  <si>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</si>
  <si>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</si>
  <si>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</si>
  <si>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</si>
  <si>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</si>
  <si>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</si>
  <si>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</si>
  <si>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</si>
  <si>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</si>
  <si>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</si>
  <si>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</si>
  <si>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</si>
  <si>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</si>
  <si>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</si>
  <si>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</si>
  <si>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</si>
  <si>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</si>
  <si>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</si>
  <si>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</si>
  <si>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</si>
  <si>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</si>
  <si>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</si>
  <si>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</si>
  <si>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</si>
  <si>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</si>
  <si>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</si>
  <si>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</si>
  <si>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</si>
  <si>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</si>
  <si>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</si>
  <si>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</si>
  <si>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</si>
  <si>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</si>
  <si>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</si>
  <si>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</si>
  <si>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</si>
  <si>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</si>
  <si>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</si>
  <si>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</si>
  <si>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</si>
  <si>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</si>
  <si>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</si>
  <si>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</si>
  <si>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</si>
  <si>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</si>
  <si>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</si>
  <si>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</si>
  <si>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</si>
  <si>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</si>
  <si>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</si>
  <si>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</si>
  <si>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</si>
  <si>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</si>
  <si>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</si>
  <si>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</si>
  <si>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</si>
  <si>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</si>
  <si>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</si>
  <si>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</si>
  <si>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</si>
  <si>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</si>
  <si>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</si>
  <si>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</si>
  <si>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</si>
  <si>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</si>
  <si>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</si>
  <si>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</si>
  <si>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</si>
  <si>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</si>
  <si>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</si>
  <si>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</si>
  <si>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</si>
  <si>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</si>
  <si>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</si>
  <si>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</si>
  <si>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</si>
  <si>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</si>
  <si>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</si>
  <si>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</si>
  <si>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</si>
  <si>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</si>
  <si>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</si>
  <si>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</si>
  <si>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</si>
  <si>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</si>
  <si>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</si>
  <si>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</si>
  <si>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</si>
  <si>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</si>
  <si>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</si>
  <si>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</si>
  <si>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</si>
  <si>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</si>
  <si>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</si>
  <si>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</si>
  <si>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</si>
  <si>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</si>
  <si>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</si>
  <si>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</si>
  <si>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</si>
  <si>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</si>
  <si>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</si>
  <si>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</si>
  <si>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</si>
  <si>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</si>
  <si>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</si>
  <si>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</si>
  <si>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</si>
  <si>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</si>
  <si>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</si>
  <si>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</si>
  <si>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</si>
  <si>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</si>
  <si>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</si>
  <si>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</si>
  <si>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</si>
  <si>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</si>
  <si>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</si>
  <si>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</si>
  <si>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</si>
  <si>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</si>
  <si>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</si>
  <si>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</si>
  <si>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</si>
  <si>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</si>
  <si>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</si>
  <si>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</si>
  <si>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</si>
  <si>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</si>
  <si>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</si>
  <si>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</si>
  <si>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</si>
  <si>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</si>
  <si>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</si>
  <si>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</si>
  <si>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</si>
  <si>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</si>
  <si>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</si>
  <si>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</si>
  <si>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</si>
  <si>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</si>
  <si>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</si>
  <si>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</si>
  <si>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</si>
  <si>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</si>
  <si>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</si>
  <si>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</si>
  <si>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</si>
  <si>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</si>
  <si>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</si>
  <si>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</si>
  <si>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</si>
  <si>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</si>
  <si>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</si>
  <si>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</si>
  <si>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</si>
  <si>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</si>
  <si>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</si>
  <si>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</si>
  <si>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</si>
  <si>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</si>
  <si>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</si>
  <si>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</si>
  <si>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</si>
  <si>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</si>
  <si>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</si>
  <si>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</si>
  <si>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</si>
  <si>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</si>
  <si>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</si>
  <si>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</si>
  <si>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</si>
  <si>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</si>
  <si>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</si>
  <si>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</si>
  <si>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</si>
  <si>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</si>
  <si>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</si>
  <si>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</si>
  <si>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</si>
  <si>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</si>
  <si>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</si>
  <si>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</si>
  <si>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</si>
  <si>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</si>
  <si>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</si>
  <si>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</si>
  <si>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</si>
  <si>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</si>
  <si>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</si>
  <si>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</si>
  <si>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</si>
  <si>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</si>
  <si>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</si>
  <si>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</si>
  <si>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</si>
  <si>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</si>
  <si>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</si>
  <si>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</si>
  <si>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</si>
  <si>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</si>
  <si>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</si>
  <si>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</si>
  <si>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</si>
  <si>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</si>
  <si>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</si>
  <si>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</si>
  <si>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</si>
  <si>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</si>
  <si>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</si>
  <si>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</si>
  <si>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</si>
  <si>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</si>
  <si>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</si>
  <si>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</si>
  <si>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</si>
  <si>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</si>
  <si>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</si>
  <si>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</si>
  <si>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</si>
  <si>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</si>
  <si>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</si>
  <si>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</si>
  <si>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</si>
  <si>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</si>
  <si>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</si>
  <si>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</si>
  <si>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</si>
  <si>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</si>
  <si>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</si>
  <si>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</si>
  <si>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</si>
  <si>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</si>
  <si>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</si>
  <si>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</si>
  <si>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</si>
  <si>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</si>
  <si>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</si>
  <si>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</si>
  <si>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</si>
  <si>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</si>
  <si>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</si>
  <si>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</si>
  <si>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</si>
  <si>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</si>
  <si>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</si>
  <si>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</si>
  <si>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</si>
  <si>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</si>
  <si>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</si>
  <si>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</si>
  <si>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</si>
  <si>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</si>
  <si>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</si>
  <si>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</si>
  <si>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</si>
  <si>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</si>
  <si>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</si>
  <si>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</si>
  <si>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</si>
  <si>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</si>
  <si>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</si>
  <si>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</si>
  <si>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</si>
  <si>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</si>
  <si>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</si>
  <si>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</si>
  <si>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</si>
  <si>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</si>
  <si>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</si>
  <si>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</si>
  <si>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</si>
  <si>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</si>
  <si>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</si>
  <si>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</si>
  <si>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</si>
  <si>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</si>
  <si>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</si>
  <si>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</si>
  <si>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</si>
  <si>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</si>
  <si>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</si>
  <si>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</si>
  <si>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</si>
  <si>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</si>
  <si>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</si>
  <si>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</si>
  <si>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</si>
  <si>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</si>
  <si>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</si>
  <si>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</si>
  <si>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</si>
  <si>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</si>
  <si>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</si>
  <si>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</si>
  <si>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</si>
  <si>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</si>
  <si>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</si>
  <si>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</si>
  <si>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</si>
  <si>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</si>
  <si>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</si>
  <si>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</si>
  <si>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</si>
  <si>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</si>
  <si>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</si>
  <si>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</si>
  <si>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</si>
  <si>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</si>
  <si>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</si>
  <si>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</si>
  <si>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</si>
  <si>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</si>
  <si>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</si>
  <si>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</si>
  <si>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</si>
  <si>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</si>
  <si>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</si>
  <si>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</si>
  <si>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</si>
  <si>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</si>
  <si>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</si>
  <si>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</si>
  <si>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</si>
  <si>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</si>
  <si>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</si>
  <si>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</si>
  <si>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</si>
  <si>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</si>
  <si>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</si>
  <si>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</si>
  <si>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</si>
  <si>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</si>
  <si>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</si>
  <si>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</si>
  <si>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</si>
  <si>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</si>
  <si>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</si>
  <si>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</si>
  <si>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</si>
  <si>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</si>
  <si>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</si>
  <si>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</si>
  <si>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</si>
  <si>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</si>
  <si>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</si>
  <si>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</si>
  <si>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</si>
  <si>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</si>
  <si>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</si>
  <si>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</si>
  <si>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</si>
  <si>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</si>
  <si>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</si>
  <si>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</si>
  <si>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</si>
  <si>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</si>
  <si>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</si>
  <si>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</si>
  <si>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</si>
  <si>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</si>
  <si>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</si>
  <si>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</si>
  <si>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</si>
  <si>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</si>
  <si>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</si>
  <si>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</si>
  <si>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</si>
  <si>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</si>
  <si>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</si>
  <si>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</si>
  <si>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</si>
  <si>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</si>
  <si>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</si>
  <si>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</si>
  <si>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</si>
  <si>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</si>
  <si>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</si>
  <si>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</si>
  <si>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</si>
  <si>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</si>
  <si>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</si>
  <si>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</si>
  <si>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</si>
  <si>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</si>
  <si>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</si>
  <si>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</si>
  <si>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</si>
  <si>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</si>
  <si>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</si>
  <si>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</si>
  <si>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</si>
  <si>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</si>
  <si>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</si>
  <si>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</si>
  <si>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</si>
  <si>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</si>
  <si>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</si>
  <si>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</si>
  <si>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</si>
  <si>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</si>
  <si>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</si>
  <si>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</si>
  <si>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</si>
  <si>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</si>
  <si>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</si>
  <si>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</si>
  <si>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</si>
  <si>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</si>
  <si>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</si>
  <si>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</si>
  <si>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</si>
  <si>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</si>
  <si>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</si>
  <si>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</si>
  <si>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</si>
  <si>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</si>
  <si>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</si>
  <si>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</si>
  <si>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</si>
  <si>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</si>
  <si>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</si>
  <si>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</si>
  <si>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</si>
  <si>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</si>
  <si>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</si>
  <si>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</si>
  <si>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</si>
  <si>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</si>
  <si>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</si>
  <si>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</si>
  <si>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</si>
  <si>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</si>
  <si>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</si>
  <si>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</si>
  <si>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</si>
  <si>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</si>
  <si>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</si>
  <si>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</si>
  <si>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</si>
  <si>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</si>
  <si>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</si>
  <si>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</si>
  <si>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</si>
  <si>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</si>
  <si>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</si>
  <si>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</si>
  <si>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</si>
  <si>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</si>
  <si>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</si>
  <si>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</si>
  <si>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</si>
  <si>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</si>
  <si>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</si>
  <si>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</si>
  <si>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</si>
  <si>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</si>
  <si>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</si>
  <si>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</si>
  <si>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</si>
  <si>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</si>
  <si>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</si>
  <si>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</si>
  <si>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</si>
  <si>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</si>
  <si>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</si>
  <si>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</si>
  <si>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</si>
  <si>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</si>
  <si>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</si>
  <si>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</si>
  <si>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</si>
  <si>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</si>
  <si>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</si>
  <si>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</si>
  <si>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</si>
  <si>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</si>
  <si>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</si>
  <si>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</si>
  <si>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</si>
  <si>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</si>
  <si>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</si>
  <si>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</si>
  <si>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</si>
  <si>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</si>
  <si>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</si>
  <si>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</si>
  <si>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</si>
  <si>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</si>
  <si>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</si>
  <si>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</si>
  <si>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</si>
  <si>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</si>
  <si>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</si>
  <si>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</si>
  <si>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</si>
  <si>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</si>
  <si>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</si>
  <si>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</si>
  <si>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</si>
  <si>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</si>
  <si>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</si>
  <si>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</si>
  <si>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</si>
  <si>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</si>
  <si>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</si>
  <si>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</si>
  <si>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</si>
  <si>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</si>
  <si>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</si>
  <si>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</si>
  <si>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</si>
  <si>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</si>
  <si>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</si>
  <si>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</si>
  <si>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</si>
  <si>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</si>
  <si>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</si>
  <si>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</si>
  <si>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</si>
  <si>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</si>
  <si>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</si>
  <si>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</si>
  <si>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</si>
  <si>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</si>
  <si>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</si>
  <si>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</si>
  <si>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</si>
  <si>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</si>
  <si>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</si>
  <si>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</si>
  <si>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</si>
  <si>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</si>
  <si>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</si>
  <si>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</si>
  <si>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</si>
  <si>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</si>
  <si>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</si>
  <si>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</si>
  <si>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</si>
  <si>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</si>
  <si>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</si>
  <si>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</si>
  <si>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</si>
  <si>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</si>
  <si>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</si>
  <si>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</si>
  <si>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</si>
  <si>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</si>
  <si>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</si>
  <si>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</si>
  <si>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</si>
  <si>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</si>
  <si>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</si>
  <si>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</si>
  <si>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</si>
  <si>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</si>
  <si>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</si>
  <si>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</si>
  <si>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</si>
  <si>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</si>
  <si>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</si>
  <si>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</si>
  <si>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</si>
  <si>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</si>
  <si>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</si>
  <si>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</si>
  <si>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</si>
  <si>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</si>
  <si>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</si>
  <si>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</si>
  <si>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</si>
  <si>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</si>
  <si>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</si>
  <si>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</si>
  <si>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</si>
  <si>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</si>
  <si>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</si>
  <si>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</si>
  <si>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</si>
  <si>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</si>
  <si>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</si>
  <si>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</si>
  <si>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</si>
  <si>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</si>
  <si>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</si>
  <si>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</si>
  <si>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</si>
  <si>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</si>
  <si>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</si>
  <si>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</si>
  <si>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</si>
  <si>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</si>
  <si>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</si>
  <si>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</si>
  <si>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</si>
  <si>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</si>
  <si>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</si>
  <si>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</si>
  <si>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</si>
  <si>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</si>
  <si>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</si>
  <si>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</si>
  <si>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</si>
  <si>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</si>
  <si>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</si>
  <si>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</si>
  <si>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</si>
  <si>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</si>
  <si>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</si>
  <si>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</si>
  <si>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</si>
  <si>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</si>
  <si>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</si>
  <si>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</si>
  <si>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</si>
  <si>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</si>
  <si>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</si>
  <si>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</si>
  <si>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</si>
  <si>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</si>
  <si>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</si>
  <si>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</si>
  <si>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</si>
  <si>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</si>
  <si>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</si>
  <si>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</si>
  <si>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</si>
  <si>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</si>
  <si>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</si>
  <si>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</si>
  <si>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</si>
  <si>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</si>
  <si>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</si>
  <si>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</si>
  <si>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</si>
  <si>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</si>
  <si>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</si>
  <si>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</si>
  <si>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</si>
  <si>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</si>
  <si>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</si>
  <si>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</si>
  <si>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</si>
  <si>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</si>
  <si>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</si>
  <si>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</si>
  <si>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</si>
  <si>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</si>
  <si>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</si>
  <si>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</si>
  <si>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</si>
  <si>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</si>
  <si>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</si>
  <si>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</si>
  <si>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</si>
  <si>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</si>
  <si>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</si>
  <si>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</si>
  <si>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</si>
  <si>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</si>
  <si>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</si>
  <si>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</si>
  <si>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</si>
  <si>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</si>
  <si>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</si>
  <si>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</si>
  <si>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</si>
  <si>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</si>
  <si>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</si>
  <si>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</si>
  <si>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</si>
  <si>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</si>
  <si>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</si>
  <si>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</si>
  <si>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</si>
  <si>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</si>
  <si>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</si>
  <si>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</si>
  <si>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</si>
  <si>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</si>
  <si>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</si>
  <si>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</si>
  <si>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</si>
  <si>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</si>
  <si>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</si>
  <si>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</si>
  <si>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</si>
  <si>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</si>
  <si>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</si>
  <si>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</si>
  <si>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</si>
  <si>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</si>
  <si>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</si>
  <si>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</si>
  <si>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</si>
  <si>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</si>
  <si>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</si>
  <si>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</si>
  <si>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</si>
  <si>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</si>
  <si>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</si>
  <si>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</si>
  <si>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</si>
  <si>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</si>
  <si>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</si>
  <si>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</si>
  <si>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</si>
  <si>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</si>
  <si>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</si>
  <si>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</si>
  <si>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</si>
  <si>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</si>
  <si>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</si>
  <si>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</si>
  <si>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</si>
  <si>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</si>
  <si>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</si>
  <si>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</si>
  <si>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</si>
  <si>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</si>
  <si>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</si>
  <si>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</si>
  <si>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</si>
  <si>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</si>
  <si>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</si>
  <si>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</si>
  <si>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</si>
  <si>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</si>
  <si>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</si>
  <si>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</si>
  <si>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</si>
  <si>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</si>
  <si>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</si>
  <si>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</si>
  <si>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</si>
  <si>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</si>
  <si>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</si>
  <si>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</si>
  <si>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</si>
  <si>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</si>
  <si>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</si>
  <si>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</si>
  <si>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</si>
  <si>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</si>
  <si>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</si>
  <si>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</si>
  <si>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</si>
  <si>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</si>
  <si>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</si>
  <si>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</si>
  <si>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</si>
  <si>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</si>
  <si>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</si>
  <si>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</si>
  <si>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</si>
  <si>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</si>
  <si>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</si>
  <si>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</si>
  <si>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</si>
  <si>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</si>
  <si>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</si>
  <si>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</si>
  <si>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</si>
  <si>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</si>
  <si>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</si>
  <si>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</si>
  <si>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</si>
  <si>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</si>
  <si>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</si>
  <si>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</si>
  <si>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</si>
  <si>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</si>
  <si>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</si>
  <si>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</si>
  <si>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</si>
  <si>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</si>
  <si>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</si>
  <si>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</si>
  <si>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</si>
  <si>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</si>
  <si>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</si>
  <si>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</si>
  <si>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</si>
  <si>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</si>
  <si>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</si>
  <si>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</si>
  <si>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</si>
  <si>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</si>
  <si>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</si>
  <si>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</si>
  <si>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</si>
  <si>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</si>
  <si>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</si>
  <si>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</si>
  <si>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</si>
  <si>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</si>
  <si>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</si>
  <si>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</si>
  <si>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</si>
  <si>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</si>
  <si>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</si>
  <si>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</si>
  <si>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</si>
  <si>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</si>
  <si>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</si>
  <si>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</si>
  <si>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</si>
  <si>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</si>
  <si>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</si>
  <si>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</si>
  <si>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</si>
  <si>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</si>
  <si>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</si>
  <si>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</si>
  <si>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</si>
  <si>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</si>
  <si>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</si>
  <si>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</si>
  <si>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</si>
  <si>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</si>
  <si>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</si>
  <si>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</si>
  <si>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</si>
  <si>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</si>
  <si>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</si>
  <si>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</si>
  <si>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</si>
  <si>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</si>
  <si>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</si>
  <si>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</si>
  <si>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</si>
  <si>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</si>
  <si>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</si>
  <si>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</si>
  <si>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</si>
  <si>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</si>
  <si>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</si>
  <si>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</si>
  <si>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</si>
  <si>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</si>
  <si>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</si>
  <si>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</si>
  <si>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</si>
  <si>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</si>
  <si>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</si>
  <si>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</si>
  <si>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</si>
  <si>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</si>
  <si>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</si>
  <si>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</si>
  <si>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</si>
  <si>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</si>
  <si>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</si>
  <si>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</si>
  <si>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</si>
  <si>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</si>
  <si>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</si>
  <si>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</si>
  <si>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</si>
  <si>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</si>
  <si>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</si>
  <si>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</si>
  <si>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</si>
  <si>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</si>
  <si>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</si>
  <si>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</si>
  <si>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</si>
  <si>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</si>
  <si>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</si>
  <si>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</si>
  <si>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</si>
  <si>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</si>
  <si>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</si>
  <si>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</si>
  <si>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</si>
  <si>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</si>
  <si>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</si>
  <si>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</si>
  <si>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</si>
  <si>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</si>
  <si>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</si>
  <si>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</si>
  <si>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</si>
  <si>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</si>
  <si>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</si>
  <si>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</si>
  <si>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</si>
  <si>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</si>
  <si>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</si>
  <si>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</si>
  <si>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</si>
  <si>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</si>
  <si>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</si>
  <si>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</si>
  <si>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</si>
  <si>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</si>
  <si>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</si>
  <si>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</si>
  <si>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</si>
  <si>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</si>
  <si>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</si>
  <si>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</si>
  <si>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</si>
  <si>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</si>
  <si>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</si>
  <si>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</si>
  <si>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</si>
  <si>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</si>
  <si>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</si>
  <si>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</si>
  <si>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</si>
  <si>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</si>
  <si>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</si>
  <si>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</si>
  <si>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</si>
  <si>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</si>
  <si>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</si>
  <si>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</si>
  <si>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</si>
  <si>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</si>
  <si>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</si>
  <si>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</si>
  <si>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</si>
  <si>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</si>
  <si>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</si>
  <si>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</si>
  <si>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</si>
  <si>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</si>
  <si>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</si>
  <si>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</si>
  <si>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</si>
  <si>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</si>
  <si>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</si>
  <si>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</si>
  <si>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</si>
  <si>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</si>
  <si>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</si>
  <si>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</si>
  <si>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</si>
  <si>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</si>
  <si>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</si>
  <si>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</si>
  <si>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</si>
  <si>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</si>
  <si>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</si>
  <si>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</si>
  <si>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</si>
  <si>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</si>
  <si>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</si>
  <si>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</si>
  <si>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</si>
  <si>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</si>
  <si>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</si>
  <si>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</si>
  <si>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</si>
  <si>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</si>
  <si>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</si>
  <si>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</si>
  <si>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</si>
  <si>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</si>
  <si>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</si>
  <si>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</si>
  <si>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</si>
  <si>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</si>
  <si>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</si>
  <si>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</si>
  <si>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</si>
  <si>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</si>
  <si>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</si>
  <si>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</si>
  <si>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</si>
  <si>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</si>
  <si>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</si>
  <si>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</si>
  <si>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</si>
  <si>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</si>
  <si>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</si>
  <si>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</si>
  <si>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</si>
  <si>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</si>
  <si>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</si>
  <si>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</si>
  <si>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</si>
  <si>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</si>
  <si>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</si>
  <si>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</si>
  <si>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</si>
  <si>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</si>
  <si>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</si>
  <si>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</si>
  <si>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</si>
  <si>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</si>
  <si>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</si>
  <si>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</si>
  <si>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</si>
  <si>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</si>
  <si>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</si>
  <si>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</si>
  <si>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</si>
  <si>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</si>
  <si>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</si>
  <si>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</si>
  <si>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</si>
  <si>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</si>
  <si>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</si>
  <si>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</si>
  <si>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</si>
  <si>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</si>
  <si>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</si>
  <si>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</si>
  <si>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</si>
  <si>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</si>
  <si>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</si>
  <si>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</si>
  <si>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</si>
  <si>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</si>
  <si>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</si>
  <si>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</si>
  <si>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</si>
  <si>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</si>
  <si>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</si>
  <si>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</si>
  <si>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</si>
  <si>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</si>
  <si>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</si>
  <si>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</si>
  <si>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</si>
  <si>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</si>
  <si>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</si>
  <si>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</si>
  <si>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</si>
  <si>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</si>
  <si>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</si>
  <si>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</si>
  <si>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</si>
  <si>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</si>
  <si>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</si>
  <si>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</si>
  <si>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</si>
  <si>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</si>
  <si>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</si>
  <si>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</si>
  <si>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</si>
  <si>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</si>
  <si>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</si>
  <si>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</si>
  <si>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</si>
  <si>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</si>
  <si>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</si>
  <si>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</si>
  <si>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</si>
  <si>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</si>
  <si>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</si>
  <si>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</si>
  <si>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</si>
  <si>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</si>
  <si>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</si>
  <si>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</si>
  <si>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</si>
  <si>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</si>
  <si>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</si>
  <si>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</si>
  <si>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</si>
  <si>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</si>
  <si>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</si>
  <si>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</si>
  <si>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</si>
  <si>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</si>
  <si>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</si>
  <si>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</si>
  <si>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</si>
  <si>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</si>
  <si>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</si>
  <si>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</si>
  <si>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</si>
  <si>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</si>
  <si>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</si>
  <si>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</si>
  <si>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</si>
  <si>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</si>
  <si>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</si>
  <si>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</si>
  <si>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</si>
  <si>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</si>
  <si>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</si>
  <si>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</si>
  <si>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</si>
  <si>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</si>
  <si>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</si>
  <si>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</si>
  <si>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</si>
  <si>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</si>
  <si>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</si>
  <si>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</si>
  <si>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</si>
  <si>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</si>
  <si>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</si>
  <si>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</si>
  <si>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</si>
  <si>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</si>
  <si>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</si>
  <si>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</si>
  <si>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</si>
  <si>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</si>
  <si>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</si>
  <si>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</si>
  <si>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</si>
  <si>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</si>
  <si>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</si>
  <si>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</si>
  <si>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</si>
  <si>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</si>
  <si>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</si>
  <si>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</si>
  <si>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</si>
  <si>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</si>
  <si>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</si>
  <si>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</si>
  <si>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</si>
  <si>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</si>
  <si>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</si>
  <si>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</si>
  <si>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</si>
  <si>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</si>
  <si>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</si>
  <si>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</si>
  <si>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</si>
  <si>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</si>
  <si>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</si>
  <si>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</si>
  <si>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</si>
  <si>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</si>
  <si>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</si>
  <si>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</si>
  <si>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</si>
  <si>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</si>
  <si>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</si>
  <si>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</si>
  <si>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</si>
  <si>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</si>
  <si>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</si>
  <si>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</si>
  <si>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</si>
  <si>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</si>
  <si>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</si>
  <si>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</si>
  <si>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</si>
  <si>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</si>
  <si>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</si>
  <si>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</si>
  <si>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</si>
  <si>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</si>
  <si>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</si>
  <si>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</si>
  <si>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</si>
  <si>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</si>
  <si>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</si>
  <si>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</si>
  <si>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</si>
  <si>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</si>
  <si>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</si>
  <si>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</si>
  <si>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</si>
  <si>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</si>
  <si>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</si>
  <si>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</si>
  <si>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</si>
  <si>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</si>
  <si>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</si>
  <si>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</si>
  <si>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</si>
  <si>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</si>
  <si>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</si>
  <si>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</si>
  <si>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</si>
  <si>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</si>
  <si>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</si>
  <si>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</si>
  <si>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</si>
  <si>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</si>
  <si>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</si>
  <si>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</si>
  <si>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</si>
  <si>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</si>
  <si>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</si>
  <si>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</si>
  <si>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</si>
  <si>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</si>
  <si>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</si>
  <si>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</si>
  <si>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</si>
  <si>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</si>
  <si>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</si>
  <si>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</si>
  <si>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</si>
  <si>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</si>
  <si>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</si>
  <si>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</si>
  <si>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</si>
  <si>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</si>
  <si>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</si>
  <si>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</si>
  <si>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</si>
  <si>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</si>
  <si>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</si>
  <si>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</si>
  <si>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</si>
  <si>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</si>
  <si>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</si>
  <si>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</si>
  <si>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</si>
  <si>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</si>
  <si>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</si>
  <si>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</si>
  <si>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</si>
  <si>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</si>
  <si>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</si>
  <si>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</si>
  <si>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</si>
  <si>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</si>
  <si>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</si>
  <si>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</si>
  <si>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</si>
  <si>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</si>
  <si>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</si>
  <si>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</si>
  <si>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</si>
  <si>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</si>
  <si>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</si>
  <si>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</si>
  <si>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</si>
  <si>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</si>
  <si>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</si>
  <si>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</si>
  <si>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</si>
  <si>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</si>
  <si>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</si>
  <si>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</si>
  <si>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</si>
  <si>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</si>
  <si>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</si>
  <si>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</si>
  <si>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</si>
  <si>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</si>
  <si>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</si>
  <si>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</si>
  <si>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</si>
  <si>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</si>
  <si>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</si>
  <si>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</si>
  <si>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</si>
  <si>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</si>
  <si>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</si>
  <si>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</si>
  <si>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</si>
  <si>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</si>
  <si>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</si>
  <si>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</si>
  <si>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</si>
  <si>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</si>
  <si>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</si>
  <si>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</si>
  <si>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</si>
  <si>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</si>
  <si>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</si>
  <si>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</si>
  <si>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</si>
  <si>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</si>
  <si>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</si>
  <si>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</si>
  <si>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</si>
  <si>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</si>
  <si>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</si>
  <si>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</si>
  <si>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</si>
  <si>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</si>
  <si>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</si>
  <si>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</si>
  <si>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</si>
  <si>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</si>
  <si>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</si>
  <si>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</si>
  <si>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</si>
  <si>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</si>
  <si>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</si>
  <si>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</si>
  <si>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</si>
  <si>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</si>
  <si>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</si>
  <si>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</si>
  <si>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</si>
  <si>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</si>
  <si>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</si>
  <si>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</si>
  <si>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</si>
  <si>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</si>
  <si>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</si>
  <si>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</si>
  <si>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</si>
  <si>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</si>
  <si>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</si>
  <si>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</si>
  <si>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</si>
  <si>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</si>
  <si>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</si>
  <si>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</si>
  <si>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</si>
  <si>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</si>
  <si>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</si>
  <si>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</si>
  <si>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</si>
  <si>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</si>
  <si>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</si>
  <si>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</si>
  <si>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</si>
  <si>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</si>
  <si>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</si>
  <si>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</si>
  <si>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</si>
  <si>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</si>
  <si>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</si>
  <si>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</si>
  <si>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</si>
  <si>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</si>
  <si>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</si>
  <si>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</si>
  <si>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</si>
  <si>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</si>
  <si>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</si>
  <si>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</si>
  <si>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</si>
  <si>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</si>
  <si>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</si>
  <si>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</si>
  <si>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</si>
  <si>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</si>
  <si>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</si>
  <si>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</si>
  <si>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</si>
  <si>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</si>
  <si>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</si>
  <si>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</si>
  <si>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</si>
  <si>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</si>
  <si>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</si>
  <si>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</si>
  <si>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</si>
  <si>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</si>
  <si>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</si>
  <si>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</si>
  <si>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</si>
  <si>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</si>
  <si>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</si>
  <si>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</si>
  <si>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</si>
  <si>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</si>
  <si>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</si>
  <si>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</si>
  <si>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</si>
  <si>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</si>
  <si>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</si>
  <si>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</si>
  <si>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</si>
  <si>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</si>
  <si>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</si>
  <si>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</si>
  <si>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</si>
  <si>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</si>
  <si>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</si>
  <si>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</si>
  <si>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</si>
  <si>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</si>
  <si>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</si>
  <si>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</si>
  <si>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</si>
  <si>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</si>
  <si>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</si>
  <si>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</si>
  <si>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</si>
  <si>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</si>
  <si>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</si>
  <si>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</si>
  <si>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</si>
  <si>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</si>
  <si>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</si>
  <si>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</si>
  <si>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</si>
  <si>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</si>
  <si>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</si>
  <si>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</si>
  <si>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</si>
  <si>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</si>
  <si>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</si>
  <si>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</si>
  <si>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</si>
  <si>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</si>
  <si>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</si>
  <si>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</si>
  <si>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</si>
  <si>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</si>
  <si>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</si>
  <si>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</si>
  <si>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</si>
  <si>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</si>
  <si>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</si>
  <si>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</si>
  <si>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</si>
  <si>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</si>
  <si>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</si>
  <si>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</si>
  <si>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</si>
  <si>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</si>
  <si>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</si>
  <si>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</si>
  <si>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</si>
  <si>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</si>
  <si>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</si>
  <si>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</si>
  <si>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</si>
  <si>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</si>
  <si>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</si>
  <si>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</si>
  <si>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</si>
  <si>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</si>
  <si>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</si>
  <si>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</si>
  <si>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</si>
  <si>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</si>
  <si>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</si>
  <si>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</si>
  <si>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</si>
  <si>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</si>
  <si>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</si>
  <si>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</si>
  <si>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</si>
  <si>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</si>
  <si>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</si>
  <si>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</si>
  <si>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</si>
  <si>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</si>
  <si>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</si>
  <si>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</si>
  <si>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</si>
  <si>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</si>
  <si>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</si>
  <si>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</si>
  <si>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</si>
  <si>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</si>
  <si>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</si>
  <si>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</si>
  <si>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</si>
  <si>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</si>
  <si>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</si>
  <si>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</si>
  <si>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</si>
  <si>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</si>
  <si>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</si>
  <si>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</si>
  <si>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</si>
  <si>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</si>
  <si>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</si>
  <si>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</si>
  <si>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</si>
  <si>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</si>
  <si>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</si>
  <si>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</si>
  <si>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</si>
  <si>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</si>
  <si>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</si>
  <si>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</si>
  <si>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</si>
  <si>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</si>
  <si>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</si>
  <si>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</si>
  <si>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</si>
  <si>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</si>
  <si>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</si>
  <si>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</si>
  <si>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</si>
  <si>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</si>
  <si>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</si>
  <si>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</si>
  <si>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</si>
  <si>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</si>
  <si>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</si>
  <si>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</si>
  <si>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</si>
  <si>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</si>
  <si>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</si>
  <si>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</si>
  <si>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</si>
  <si>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</si>
  <si>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</si>
  <si>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</si>
  <si>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</si>
  <si>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</si>
  <si>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</si>
  <si>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</si>
  <si>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</si>
  <si>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</si>
  <si>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</si>
  <si>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</si>
  <si>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</si>
  <si>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</si>
  <si>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</si>
  <si>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</si>
  <si>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</si>
  <si>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</si>
  <si>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</si>
  <si>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</si>
  <si>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</si>
  <si>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</si>
  <si>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</si>
  <si>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</si>
  <si>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</si>
  <si>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</si>
  <si>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</si>
  <si>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</si>
  <si>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</si>
  <si>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</si>
  <si>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</si>
  <si>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</si>
  <si>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</si>
  <si>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</si>
  <si>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</si>
  <si>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</si>
  <si>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</si>
  <si>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</si>
  <si>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</si>
  <si>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</si>
  <si>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</si>
  <si>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</si>
  <si>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</si>
  <si>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</si>
  <si>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</si>
  <si>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</si>
  <si>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</si>
  <si>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</si>
  <si>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</si>
  <si>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</si>
  <si>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</si>
  <si>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</si>
  <si>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</si>
  <si>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</si>
  <si>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</si>
  <si>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</si>
  <si>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</si>
  <si>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</si>
  <si>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</si>
  <si>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</si>
  <si>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</si>
  <si>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</si>
  <si>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</si>
  <si>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</si>
  <si>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</si>
  <si>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</si>
  <si>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</si>
  <si>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</si>
  <si>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</si>
  <si>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</si>
  <si>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</si>
  <si>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</si>
  <si>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</si>
  <si>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</si>
  <si>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</si>
  <si>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</si>
  <si>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</si>
  <si>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</si>
  <si>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</si>
  <si>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</si>
  <si>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</si>
  <si>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</si>
  <si>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</si>
  <si>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</si>
  <si>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</si>
  <si>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</si>
  <si>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</si>
  <si>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</si>
  <si>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</si>
  <si>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</si>
  <si>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</si>
  <si>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</si>
  <si>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</si>
  <si>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</si>
  <si>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</si>
  <si>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</si>
  <si>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</si>
  <si>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</si>
  <si>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</si>
  <si>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</si>
  <si>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</si>
  <si>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</si>
  <si>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</si>
  <si>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</si>
  <si>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</si>
  <si>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</si>
  <si>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</si>
  <si>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</si>
  <si>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</si>
  <si>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</si>
  <si>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</si>
  <si>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</si>
  <si>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</si>
  <si>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</si>
  <si>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</si>
  <si>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</si>
  <si>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</si>
  <si>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</si>
  <si>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</si>
  <si>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</si>
  <si>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</si>
  <si>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</si>
  <si>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</si>
  <si>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</si>
  <si>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</si>
  <si>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</si>
  <si>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</si>
  <si>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</si>
  <si>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</si>
  <si>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</si>
  <si>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</si>
  <si>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</si>
  <si>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</si>
  <si>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</si>
  <si>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</si>
  <si>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</si>
  <si>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</si>
  <si>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</si>
  <si>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</si>
  <si>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</si>
  <si>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</si>
  <si>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</si>
  <si>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</si>
  <si>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</si>
  <si>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</si>
  <si>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</si>
  <si>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</si>
  <si>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</si>
  <si>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</si>
  <si>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</si>
  <si>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</si>
  <si>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</si>
  <si>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</si>
  <si>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</si>
  <si>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</si>
  <si>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</si>
  <si>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</si>
  <si>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</si>
  <si>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</si>
  <si>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</si>
  <si>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</si>
  <si>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</si>
  <si>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</si>
  <si>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</si>
  <si>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</si>
  <si>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</si>
  <si>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</si>
  <si>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</si>
  <si>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</si>
  <si>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</si>
  <si>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</si>
  <si>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</si>
  <si>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</si>
  <si>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</si>
  <si>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</si>
  <si>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</si>
  <si>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</si>
  <si>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</si>
  <si>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</si>
  <si>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</si>
  <si>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</si>
  <si>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</si>
  <si>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</si>
  <si>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</si>
  <si>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</si>
  <si>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</si>
  <si>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</si>
  <si>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</si>
  <si>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</si>
  <si>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</si>
  <si>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</si>
  <si>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</si>
  <si>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</si>
  <si>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</si>
  <si>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</si>
  <si>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</si>
  <si>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</si>
  <si>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</si>
  <si>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</si>
  <si>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</si>
  <si>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</si>
  <si>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</si>
  <si>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</si>
  <si>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</si>
  <si>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</si>
  <si>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</si>
  <si>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</si>
  <si>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</si>
  <si>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</si>
  <si>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</si>
  <si>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</si>
  <si>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</si>
  <si>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</si>
  <si>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</si>
  <si>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</si>
  <si>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</si>
  <si>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</si>
  <si>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</si>
  <si>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</si>
  <si>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</si>
  <si>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</si>
  <si>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</si>
  <si>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</si>
  <si>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</si>
  <si>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</si>
  <si>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</si>
  <si>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</si>
  <si>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</si>
  <si>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</si>
  <si>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</si>
  <si>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</si>
  <si>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</si>
  <si>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</si>
  <si>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</si>
  <si>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</si>
  <si>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</si>
  <si>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</si>
  <si>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</si>
  <si>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</si>
  <si>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</si>
  <si>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</si>
  <si>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</si>
  <si>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</si>
  <si>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</si>
  <si>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</si>
  <si>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</si>
  <si>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</si>
  <si>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</si>
  <si>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</si>
  <si>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</si>
  <si>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</si>
  <si>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</si>
  <si>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</si>
  <si>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</si>
  <si>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</si>
  <si>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</si>
  <si>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</si>
  <si>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</si>
  <si>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</si>
  <si>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</si>
  <si>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</si>
  <si>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</si>
  <si>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</si>
  <si>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</si>
  <si>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</si>
  <si>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</si>
  <si>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</si>
  <si>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</si>
  <si>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</si>
  <si>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</si>
  <si>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</si>
  <si>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</si>
  <si>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</si>
  <si>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</si>
  <si>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</si>
  <si>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</si>
  <si>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</si>
  <si>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</si>
  <si>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</si>
  <si>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</si>
  <si>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</si>
  <si>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</si>
  <si>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</si>
  <si>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</si>
  <si>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</si>
  <si>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</si>
  <si>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</si>
  <si>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</si>
  <si>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</si>
  <si>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</si>
  <si>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</si>
  <si>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</si>
  <si>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</si>
  <si>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</si>
  <si>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</si>
  <si>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</si>
  <si>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</si>
  <si>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</si>
  <si>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</si>
  <si>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</si>
  <si>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</si>
  <si>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</si>
  <si>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</si>
  <si>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</si>
  <si>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</si>
  <si>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</si>
  <si>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</si>
  <si>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</si>
  <si>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</si>
  <si>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</si>
  <si>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</si>
  <si>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</si>
  <si>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</si>
  <si>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</si>
  <si>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</si>
  <si>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</si>
  <si>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</si>
  <si>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</si>
  <si>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</si>
  <si>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</si>
  <si>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</si>
  <si>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</si>
  <si>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</si>
  <si>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</si>
  <si>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</si>
  <si>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</si>
  <si>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</si>
  <si>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</si>
  <si>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</si>
  <si>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</si>
  <si>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</si>
  <si>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</si>
  <si>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</si>
  <si>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</si>
  <si>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</si>
  <si>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</si>
  <si>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</si>
  <si>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</si>
  <si>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</si>
  <si>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</si>
  <si>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</si>
  <si>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</si>
  <si>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</si>
  <si>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</si>
  <si>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</si>
  <si>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</si>
  <si>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</si>
  <si>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</si>
  <si>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</si>
  <si>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</si>
  <si>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</si>
  <si>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</si>
  <si>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</si>
  <si>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</si>
  <si>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</si>
  <si>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</si>
  <si>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</si>
  <si>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</si>
  <si>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</si>
  <si>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</si>
  <si>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</si>
  <si>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</si>
  <si>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</si>
  <si>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</si>
  <si>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</si>
  <si>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</si>
  <si>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</si>
  <si>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</si>
  <si>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</si>
  <si>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</si>
  <si>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</si>
  <si>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</si>
  <si>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</si>
  <si>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</si>
  <si>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</si>
  <si>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</si>
  <si>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</si>
  <si>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</si>
  <si>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</si>
  <si>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</si>
  <si>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</si>
  <si>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</si>
  <si>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</si>
  <si>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</si>
  <si>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</si>
  <si>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</si>
  <si>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</si>
  <si>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</si>
  <si>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</si>
  <si>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</si>
  <si>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</si>
  <si>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</si>
  <si>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</si>
  <si>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</si>
  <si>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</si>
  <si>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</si>
  <si>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</si>
  <si>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</si>
  <si>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</si>
  <si>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</si>
  <si>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</si>
  <si>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</si>
  <si>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</si>
  <si>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</si>
  <si>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</si>
  <si>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</si>
  <si>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</si>
  <si>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</si>
  <si>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</si>
  <si>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</si>
  <si>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</si>
  <si>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</si>
  <si>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</si>
  <si>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</si>
  <si>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</si>
  <si>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</si>
  <si>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</si>
  <si>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</si>
  <si>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</si>
  <si>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</si>
  <si>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</si>
  <si>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</si>
  <si>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</si>
  <si>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</si>
  <si>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</si>
  <si>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</si>
  <si>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</si>
  <si>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</si>
  <si>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</si>
  <si>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</si>
  <si>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</si>
  <si>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</si>
  <si>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</si>
  <si>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</si>
  <si>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</si>
  <si>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</si>
  <si>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</si>
  <si>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</si>
  <si>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</si>
  <si>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</si>
  <si>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</si>
  <si>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</si>
  <si>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</si>
  <si>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</si>
  <si>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</si>
  <si>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</si>
  <si>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</si>
  <si>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</si>
  <si>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</si>
  <si>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</si>
  <si>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</si>
  <si>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</si>
  <si>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</si>
  <si>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</si>
  <si>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</si>
  <si>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</si>
  <si>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</si>
  <si>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</si>
  <si>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</si>
  <si>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</si>
  <si>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</si>
  <si>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</si>
  <si>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</si>
  <si>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</si>
  <si>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</si>
  <si>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</si>
  <si>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</si>
  <si>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</si>
  <si>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</si>
  <si>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</si>
  <si>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</si>
  <si>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</si>
  <si>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</si>
  <si>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</si>
  <si>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</si>
  <si>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</si>
  <si>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</si>
  <si>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</si>
  <si>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</si>
  <si>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</si>
  <si>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</si>
  <si>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</si>
  <si>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</si>
  <si>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</si>
  <si>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</si>
  <si>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</si>
  <si>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</si>
  <si>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</si>
  <si>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</si>
  <si>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</si>
  <si>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</si>
  <si>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</si>
  <si>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</si>
  <si>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</si>
  <si>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</si>
  <si>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</si>
  <si>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</si>
  <si>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</si>
  <si>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</si>
  <si>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</si>
  <si>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</si>
  <si>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</si>
  <si>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</si>
  <si>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</si>
  <si>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</si>
  <si>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</si>
  <si>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</si>
  <si>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</si>
  <si>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</si>
  <si>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</si>
  <si>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</si>
  <si>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</si>
  <si>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</si>
  <si>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</si>
  <si>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</si>
  <si>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</si>
  <si>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</si>
  <si>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</si>
  <si>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</si>
  <si>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</si>
  <si>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</si>
  <si>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</si>
  <si>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</si>
  <si>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</si>
  <si>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</si>
  <si>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</si>
  <si>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</si>
  <si>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</si>
  <si>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</si>
  <si>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</si>
  <si>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</si>
  <si>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</si>
  <si>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</si>
  <si>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</si>
  <si>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</si>
  <si>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</si>
  <si>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</si>
  <si>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</si>
  <si>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</si>
  <si>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</si>
  <si>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</si>
  <si>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</si>
  <si>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</si>
  <si>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</si>
  <si>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</si>
  <si>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</si>
  <si>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</si>
  <si>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</si>
  <si>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</si>
  <si>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</si>
  <si>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</si>
  <si>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</si>
  <si>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</si>
  <si>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</si>
  <si>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</si>
  <si>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</si>
  <si>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</si>
  <si>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</si>
  <si>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</si>
  <si>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</si>
  <si>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</si>
  <si>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</si>
  <si>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</si>
  <si>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</si>
  <si>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</si>
  <si>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</si>
  <si>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</si>
  <si>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</si>
  <si>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</si>
  <si>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</si>
  <si>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</si>
  <si>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</si>
  <si>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</si>
  <si>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</si>
  <si>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</si>
  <si>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</si>
  <si>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</si>
  <si>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</si>
  <si>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</si>
  <si>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</si>
  <si>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</si>
  <si>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</si>
  <si>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</si>
  <si>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</si>
  <si>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</si>
  <si>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</si>
  <si>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</si>
  <si>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</si>
  <si>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</si>
  <si>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</si>
  <si>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</si>
  <si>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</si>
  <si>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</si>
  <si>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</si>
  <si>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</si>
  <si>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</si>
  <si>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</si>
  <si>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</si>
  <si>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</si>
  <si>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</si>
  <si>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</si>
  <si>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</si>
  <si>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</si>
  <si>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</si>
  <si>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</si>
  <si>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</si>
  <si>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</si>
  <si>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</si>
  <si>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</si>
  <si>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</si>
  <si>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</si>
  <si>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</si>
  <si>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</si>
  <si>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</si>
  <si>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</si>
  <si>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</si>
  <si>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</si>
  <si>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</si>
  <si>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</si>
  <si>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</si>
  <si>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</si>
  <si>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</si>
  <si>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</si>
  <si>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</si>
  <si>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</si>
  <si>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</si>
  <si>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</si>
  <si>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</si>
  <si>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</si>
  <si>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</si>
  <si>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</si>
  <si>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</si>
  <si>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</si>
  <si>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</si>
  <si>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</si>
  <si>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</si>
  <si>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</si>
  <si>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</si>
  <si>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</si>
  <si>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</si>
  <si>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</si>
  <si>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</si>
  <si>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</si>
  <si>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</si>
  <si>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</si>
  <si>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</si>
  <si>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</si>
  <si>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</si>
  <si>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</si>
  <si>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</si>
  <si>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</si>
  <si>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</si>
  <si>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</si>
  <si>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</si>
  <si>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</si>
  <si>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</si>
  <si>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</si>
  <si>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</si>
  <si>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</si>
  <si>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</si>
  <si>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</si>
  <si>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</si>
  <si>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</si>
  <si>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</si>
  <si>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</si>
  <si>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</si>
  <si>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</si>
  <si>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</si>
  <si>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</si>
  <si>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</si>
  <si>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</si>
  <si>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</si>
  <si>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</si>
  <si>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</si>
  <si>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</si>
  <si>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</si>
  <si>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</si>
  <si>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</si>
  <si>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</si>
  <si>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</si>
  <si>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</si>
  <si>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</si>
  <si>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</si>
  <si>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</si>
  <si>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</si>
  <si>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</si>
  <si>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</si>
  <si>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</si>
  <si>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</si>
  <si>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</si>
  <si>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</si>
  <si>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</si>
  <si>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</si>
  <si>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</si>
  <si>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</si>
  <si>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</si>
  <si>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</si>
  <si>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</si>
  <si>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</si>
  <si>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</si>
  <si>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</si>
  <si>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</si>
  <si>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</si>
  <si>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</si>
  <si>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</si>
  <si>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</si>
  <si>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</si>
  <si>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</si>
  <si>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</si>
  <si>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</si>
  <si>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</si>
  <si>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</si>
  <si>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</si>
  <si>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</si>
  <si>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</si>
  <si>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</si>
  <si>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</si>
  <si>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</si>
  <si>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</si>
  <si>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</si>
  <si>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</si>
  <si>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</si>
  <si>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</si>
  <si>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</si>
  <si>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</si>
  <si>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</si>
  <si>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</si>
  <si>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</si>
  <si>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</si>
  <si>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</si>
  <si>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</si>
  <si>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</si>
  <si>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</si>
  <si>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</si>
  <si>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</si>
  <si>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</si>
  <si>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</si>
  <si>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</si>
  <si>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</si>
  <si>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</si>
  <si>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</si>
  <si>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</si>
  <si>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</si>
  <si>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</si>
  <si>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</si>
  <si>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</si>
  <si>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</si>
  <si>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</si>
  <si>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</si>
  <si>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</si>
  <si>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</si>
  <si>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</si>
  <si>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</si>
  <si>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</si>
  <si>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</si>
  <si>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</si>
  <si>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</si>
  <si>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</si>
  <si>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</si>
  <si>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</si>
  <si>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</si>
  <si>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</si>
  <si>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</si>
  <si>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</si>
  <si>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</si>
  <si>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</si>
  <si>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</si>
  <si>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</si>
  <si>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</si>
  <si>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</si>
  <si>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</si>
  <si>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</si>
  <si>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</si>
  <si>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</si>
  <si>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</si>
  <si>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</si>
  <si>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</si>
  <si>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</si>
  <si>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</si>
  <si>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</si>
  <si>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</si>
  <si>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</si>
  <si>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</si>
  <si>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</si>
  <si>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</si>
  <si>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</si>
  <si>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</si>
  <si>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</si>
  <si>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</si>
  <si>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</si>
  <si>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</si>
  <si>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</si>
  <si>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</si>
  <si>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</si>
  <si>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</si>
  <si>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</si>
  <si>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</si>
  <si>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</si>
  <si>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</si>
  <si>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</si>
  <si>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</si>
  <si>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</si>
  <si>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</si>
  <si>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</si>
  <si>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</si>
  <si>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</si>
  <si>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</si>
  <si>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</si>
  <si>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</si>
  <si>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</si>
  <si>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</si>
  <si>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</si>
  <si>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</si>
  <si>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</si>
  <si>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</si>
  <si>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</si>
  <si>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</si>
  <si>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</si>
  <si>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</si>
  <si>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</si>
  <si>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</si>
  <si>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</si>
  <si>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</si>
  <si>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</si>
  <si>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</si>
  <si>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</si>
  <si>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</si>
  <si>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</si>
  <si>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</si>
  <si>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</si>
  <si>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</si>
  <si>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</si>
  <si>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</si>
  <si>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</si>
  <si>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</si>
  <si>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</si>
  <si>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</si>
  <si>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</si>
  <si>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</si>
  <si>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</si>
  <si>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</si>
  <si>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</si>
  <si>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</si>
  <si>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</si>
  <si>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</si>
  <si>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</si>
  <si>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</si>
  <si>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</si>
  <si>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</si>
  <si>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</si>
  <si>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</si>
  <si>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</si>
  <si>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</si>
  <si>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</si>
  <si>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</si>
  <si>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</si>
  <si>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</si>
  <si>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</si>
  <si>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</si>
  <si>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</si>
  <si>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</si>
  <si>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</si>
  <si>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</si>
  <si>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</si>
  <si>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</si>
  <si>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</si>
  <si>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</si>
  <si>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</si>
  <si>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</si>
  <si>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</si>
  <si>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</si>
  <si>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</si>
  <si>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</si>
  <si>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</si>
  <si>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</si>
  <si>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</si>
  <si>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</si>
  <si>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</si>
  <si>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</si>
  <si>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</si>
  <si>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</si>
  <si>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</si>
  <si>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</si>
  <si>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</si>
  <si>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</si>
  <si>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</si>
  <si>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</si>
  <si>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</si>
  <si>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</si>
  <si>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</si>
  <si>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</si>
  <si>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</si>
  <si>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</si>
  <si>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</si>
  <si>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</si>
  <si>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</si>
  <si>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</si>
  <si>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</si>
  <si>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</si>
  <si>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</si>
  <si>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</si>
  <si>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</si>
  <si>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</si>
  <si>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</si>
  <si>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</si>
  <si>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</si>
  <si>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</si>
  <si>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</si>
  <si>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</si>
  <si>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</si>
  <si>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</si>
  <si>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</si>
  <si>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</si>
  <si>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</si>
  <si>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</si>
  <si>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</si>
  <si>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</si>
  <si>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</si>
  <si>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</si>
  <si>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</si>
  <si>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</si>
  <si>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</si>
  <si>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</si>
  <si>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</si>
  <si>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</si>
  <si>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</si>
  <si>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</si>
  <si>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</si>
  <si>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</si>
  <si>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</si>
  <si>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</si>
  <si>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</si>
  <si>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</si>
  <si>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</si>
  <si>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</si>
  <si>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</si>
  <si>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</si>
  <si>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</si>
  <si>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</si>
  <si>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</si>
  <si>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</si>
  <si>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</si>
  <si>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</si>
  <si>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</si>
  <si>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</si>
  <si>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</si>
  <si>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</si>
  <si>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</si>
  <si>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</si>
  <si>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</si>
  <si>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</si>
  <si>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</si>
  <si>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</si>
  <si>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</si>
  <si>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</si>
  <si>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</si>
  <si>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</si>
  <si>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</si>
  <si>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</si>
  <si>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</si>
  <si>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</si>
  <si>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</si>
  <si>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</si>
  <si>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</si>
  <si>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</si>
  <si>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</si>
  <si>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</si>
  <si>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</si>
  <si>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</si>
  <si>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</si>
  <si>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</si>
  <si>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</si>
  <si>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</si>
  <si>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</si>
  <si>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</si>
  <si>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</si>
  <si>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</si>
  <si>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</si>
  <si>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</si>
  <si>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</si>
  <si>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</si>
  <si>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</si>
  <si>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</si>
  <si>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</si>
  <si>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</si>
  <si>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</si>
  <si>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</si>
  <si>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</si>
  <si>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</si>
  <si>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</si>
  <si>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</si>
  <si>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</si>
  <si>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</si>
  <si>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</si>
  <si>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</si>
  <si>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</si>
  <si>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</si>
  <si>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</si>
  <si>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</si>
  <si>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</si>
  <si>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</si>
  <si>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</si>
  <si>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</si>
  <si>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</si>
  <si>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</si>
  <si>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</si>
  <si>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</si>
  <si>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</si>
  <si>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</si>
  <si>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</si>
  <si>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</si>
  <si>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</si>
  <si>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</si>
  <si>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</si>
  <si>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</si>
  <si>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</si>
  <si>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</si>
  <si>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</si>
  <si>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</si>
  <si>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</si>
  <si>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</si>
  <si>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</si>
  <si>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</si>
  <si>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</si>
  <si>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</si>
  <si>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</si>
  <si>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</si>
  <si>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</si>
  <si>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</si>
  <si>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</si>
  <si>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</si>
  <si>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</si>
  <si>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</si>
  <si>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</si>
  <si>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</si>
  <si>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</si>
  <si>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</si>
  <si>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</si>
  <si>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</si>
  <si>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</si>
  <si>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</si>
  <si>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</si>
  <si>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</si>
  <si>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</si>
  <si>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</si>
  <si>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</si>
  <si>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</si>
  <si>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</si>
  <si>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</si>
  <si>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</si>
  <si>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</si>
  <si>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</si>
  <si>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</si>
  <si>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</si>
  <si>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</si>
  <si>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</si>
  <si>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</si>
  <si>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</si>
  <si>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</si>
  <si>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</si>
  <si>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</si>
  <si>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</si>
  <si>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</si>
  <si>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</si>
  <si>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</si>
  <si>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</si>
  <si>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</si>
  <si>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</si>
  <si>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</si>
  <si>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</si>
  <si>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</si>
  <si>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</si>
  <si>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</si>
  <si>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</si>
  <si>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</si>
  <si>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</si>
  <si>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</si>
  <si>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</si>
  <si>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</si>
  <si>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</si>
  <si>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</si>
  <si>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</si>
  <si>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</si>
  <si>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</si>
  <si>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</si>
  <si>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</si>
  <si>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</si>
  <si>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</si>
  <si>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</si>
  <si>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</si>
  <si>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</si>
  <si>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</si>
  <si>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</si>
  <si>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</si>
  <si>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</si>
  <si>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</si>
  <si>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</si>
  <si>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</si>
  <si>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</si>
  <si>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</si>
  <si>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</si>
  <si>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</si>
  <si>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</si>
  <si>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</si>
  <si>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</si>
  <si>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</si>
  <si>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</si>
  <si>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</si>
  <si>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</si>
  <si>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</si>
  <si>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</si>
  <si>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</si>
  <si>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</si>
  <si>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</si>
  <si>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</si>
  <si>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</si>
  <si>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</si>
  <si>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</si>
  <si>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</si>
  <si>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</si>
  <si>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</si>
  <si>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</si>
  <si>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</si>
  <si>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</si>
  <si>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</si>
  <si>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</si>
  <si>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</si>
  <si>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</si>
  <si>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</si>
  <si>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</si>
  <si>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</si>
  <si>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</si>
  <si>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</si>
  <si>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</si>
  <si>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</si>
  <si>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</si>
  <si>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</si>
  <si>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</si>
  <si>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</si>
  <si>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</si>
  <si>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</si>
  <si>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</si>
  <si>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</si>
  <si>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</si>
  <si>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</si>
  <si>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</si>
  <si>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</si>
  <si>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</si>
  <si>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</si>
  <si>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</si>
  <si>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</si>
  <si>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</si>
  <si>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</si>
  <si>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</si>
  <si>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</si>
  <si>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</si>
  <si>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</si>
  <si>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</si>
  <si>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</si>
  <si>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</si>
  <si>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</si>
  <si>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</si>
  <si>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</si>
  <si>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</si>
  <si>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</si>
  <si>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</si>
  <si>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</si>
  <si>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</si>
  <si>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</si>
  <si>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</si>
  <si>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</si>
  <si>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</si>
  <si>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</si>
  <si>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</si>
  <si>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</si>
  <si>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</si>
  <si>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</si>
  <si>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</si>
  <si>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</si>
  <si>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</si>
  <si>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</si>
  <si>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</si>
  <si>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</si>
  <si>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</si>
  <si>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</si>
  <si>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</si>
  <si>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</si>
  <si>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</si>
  <si>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</si>
  <si>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</si>
  <si>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</si>
  <si>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</si>
  <si>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</si>
  <si>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</si>
  <si>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</si>
  <si>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</si>
  <si>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</si>
  <si>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</si>
  <si>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</si>
  <si>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</si>
  <si>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</si>
  <si>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</si>
  <si>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</si>
  <si>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</si>
  <si>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</si>
  <si>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</si>
  <si>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</si>
  <si>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</si>
  <si>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</si>
  <si>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</si>
  <si>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</si>
  <si>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</si>
  <si>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</si>
  <si>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</si>
  <si>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</si>
  <si>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</si>
  <si>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</si>
  <si>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</si>
  <si>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</si>
  <si>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</si>
  <si>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</si>
  <si>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</si>
  <si>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</si>
  <si>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</si>
  <si>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</si>
  <si>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</si>
  <si>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</si>
  <si>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</si>
  <si>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</si>
  <si>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</si>
  <si>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</si>
  <si>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</si>
  <si>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</si>
  <si>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</si>
  <si>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</si>
  <si>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</si>
  <si>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</si>
  <si>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</si>
  <si>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</si>
  <si>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</si>
  <si>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</si>
  <si>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</si>
  <si>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</si>
  <si>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</si>
  <si>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</si>
  <si>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</si>
  <si>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</si>
  <si>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</si>
  <si>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</si>
  <si>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</si>
  <si>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</si>
  <si>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</si>
  <si>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</si>
  <si>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</si>
  <si>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</si>
  <si>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</si>
  <si>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</si>
  <si>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</si>
  <si>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</si>
  <si>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</si>
  <si>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</si>
  <si>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</si>
  <si>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</si>
  <si>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</si>
  <si>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</si>
  <si>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</si>
  <si>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</si>
  <si>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</si>
  <si>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</si>
  <si>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</si>
  <si>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</si>
  <si>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</si>
  <si>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</si>
  <si>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</si>
  <si>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</si>
  <si>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</si>
  <si>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</si>
  <si>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</si>
  <si>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</si>
  <si>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</si>
  <si>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</si>
  <si>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</si>
  <si>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</si>
  <si>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</si>
  <si>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</si>
  <si>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</si>
  <si>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</si>
  <si>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</si>
  <si>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</si>
  <si>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</si>
  <si>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</si>
  <si>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</si>
  <si>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</si>
  <si>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</si>
  <si>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</si>
  <si>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</si>
  <si>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</si>
  <si>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</si>
  <si>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</si>
  <si>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</si>
  <si>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</si>
  <si>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</si>
  <si>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</si>
  <si>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</si>
  <si>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</si>
  <si>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</si>
  <si>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</si>
  <si>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</si>
  <si>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</si>
  <si>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</si>
  <si>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</si>
  <si>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</si>
  <si>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</si>
  <si>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</si>
  <si>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</si>
  <si>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</si>
  <si>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</si>
  <si>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</si>
  <si>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</si>
  <si>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</si>
  <si>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</si>
  <si>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</si>
  <si>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</si>
  <si>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</si>
  <si>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</si>
  <si>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</si>
  <si>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</si>
  <si>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</si>
  <si>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</si>
  <si>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</si>
  <si>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</si>
  <si>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</si>
  <si>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</si>
  <si>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</si>
  <si>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</si>
  <si>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</si>
  <si>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</si>
  <si>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</si>
  <si>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</si>
  <si>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</si>
  <si>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</si>
  <si>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</si>
  <si>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</si>
  <si>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</si>
  <si>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</si>
  <si>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</si>
  <si>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</si>
  <si>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</si>
  <si>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</si>
  <si>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</si>
  <si>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</si>
  <si>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</si>
  <si>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</si>
  <si>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</si>
  <si>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</si>
  <si>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</si>
  <si>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</si>
  <si>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</si>
  <si>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</si>
  <si>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</si>
  <si>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</si>
  <si>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</si>
  <si>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</si>
  <si>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</si>
  <si>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</si>
  <si>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</si>
  <si>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</si>
  <si>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</si>
  <si>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</si>
  <si>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</si>
  <si>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</si>
  <si>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</si>
  <si>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</si>
  <si>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</si>
  <si>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</si>
  <si>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</si>
  <si>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</si>
  <si>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</si>
  <si>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</si>
  <si>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</si>
  <si>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</si>
  <si>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</si>
  <si>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</si>
  <si>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</si>
  <si>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</si>
  <si>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</si>
  <si>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</si>
  <si>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</si>
  <si>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</si>
  <si>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</si>
  <si>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</si>
  <si>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</si>
  <si>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</si>
  <si>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</si>
  <si>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</si>
  <si>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</si>
  <si>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</si>
  <si>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</si>
  <si>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</si>
  <si>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</si>
  <si>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</si>
  <si>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</si>
  <si>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</si>
  <si>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</si>
  <si>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</si>
  <si>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</si>
  <si>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</si>
  <si>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</si>
  <si>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</si>
  <si>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</si>
  <si>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</si>
  <si>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</si>
  <si>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</si>
  <si>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</si>
  <si>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</si>
  <si>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</si>
  <si>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</si>
  <si>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</si>
  <si>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</si>
  <si>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</si>
  <si>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</si>
  <si>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</si>
  <si>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</si>
  <si>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</si>
  <si>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</si>
  <si>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</si>
  <si>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</si>
  <si>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</si>
  <si>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</si>
  <si>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</si>
  <si>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</si>
  <si>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</si>
  <si>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</si>
  <si>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</si>
  <si>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</si>
  <si>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</si>
  <si>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</si>
  <si>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</si>
  <si>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</si>
  <si>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</si>
  <si>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</si>
  <si>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</si>
  <si>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</si>
  <si>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</si>
  <si>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</si>
  <si>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</si>
  <si>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</si>
  <si>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</si>
  <si>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</si>
  <si>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</si>
  <si>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</si>
  <si>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</si>
  <si>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</si>
  <si>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</si>
  <si>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</si>
  <si>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</si>
  <si>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</si>
  <si>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</si>
  <si>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</si>
  <si>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</si>
  <si>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</si>
  <si>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</si>
  <si>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</si>
  <si>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</si>
  <si>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</si>
  <si>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</si>
  <si>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</si>
  <si>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</si>
  <si>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</si>
  <si>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</si>
  <si>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</si>
  <si>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</si>
  <si>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</si>
  <si>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</si>
  <si>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</si>
  <si>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</si>
  <si>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</si>
  <si>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</si>
  <si>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</si>
  <si>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</si>
  <si>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</si>
  <si>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</si>
  <si>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</si>
  <si>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</si>
  <si>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</si>
  <si>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</si>
  <si>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</si>
  <si>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</si>
  <si>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</si>
  <si>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</si>
  <si>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</si>
  <si>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</si>
  <si>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</si>
  <si>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</si>
  <si>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</si>
  <si>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</si>
  <si>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</si>
  <si>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</si>
  <si>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</si>
  <si>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</si>
  <si>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</si>
  <si>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</si>
  <si>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</si>
  <si>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</si>
  <si>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</si>
  <si>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</si>
  <si>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</si>
  <si>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</si>
  <si>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</si>
  <si>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</si>
  <si>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</si>
  <si>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</si>
  <si>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</si>
  <si>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</si>
  <si>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</si>
  <si>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</si>
  <si>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</si>
  <si>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</si>
  <si>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</si>
  <si>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</si>
  <si>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</si>
  <si>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</si>
  <si>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</si>
  <si>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</si>
  <si>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</si>
  <si>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</si>
  <si>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</si>
  <si>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</si>
  <si>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</si>
  <si>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</si>
  <si>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</si>
  <si>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</si>
  <si>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</si>
  <si>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</si>
  <si>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</si>
  <si>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</si>
  <si>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</si>
  <si>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</si>
  <si>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</si>
  <si>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</si>
  <si>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</si>
  <si>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</si>
  <si>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</si>
  <si>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</si>
  <si>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</si>
  <si>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</si>
  <si>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</si>
  <si>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</si>
  <si>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</si>
  <si>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</si>
  <si>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</si>
  <si>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</si>
  <si>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</si>
  <si>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</si>
  <si>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</si>
  <si>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</si>
  <si>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</si>
  <si>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</si>
  <si>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</si>
  <si>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</si>
  <si>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</si>
  <si>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</si>
  <si>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</si>
  <si>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</si>
  <si>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</si>
  <si>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</si>
  <si>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</si>
  <si>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</si>
  <si>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</si>
  <si>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</si>
  <si>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</si>
  <si>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</si>
  <si>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</si>
  <si>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</si>
  <si>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</si>
  <si>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</si>
  <si>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</si>
  <si>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</si>
  <si>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</si>
  <si>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</si>
  <si>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</si>
  <si>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</si>
  <si>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</si>
  <si>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</si>
  <si>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</si>
  <si>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</si>
  <si>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</si>
  <si>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</si>
  <si>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</si>
  <si>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</si>
  <si>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</si>
  <si>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</si>
  <si>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</si>
  <si>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</si>
  <si>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</si>
  <si>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</si>
  <si>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</si>
  <si>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</si>
  <si>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</si>
  <si>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</si>
  <si>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</si>
  <si>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</si>
  <si>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</si>
  <si>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</si>
  <si>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</si>
  <si>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</si>
  <si>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</si>
  <si>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</si>
  <si>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</si>
  <si>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</si>
  <si>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</si>
  <si>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</si>
  <si>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</si>
  <si>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</si>
  <si>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</si>
  <si>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</si>
  <si>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</si>
  <si>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</si>
  <si>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</si>
  <si>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</si>
  <si>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</si>
  <si>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</si>
  <si>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</si>
  <si>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</si>
  <si>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</si>
  <si>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</si>
  <si>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</si>
  <si>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</si>
  <si>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</si>
  <si>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</si>
  <si>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</si>
  <si>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</si>
  <si>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</si>
  <si>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</si>
  <si>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</si>
  <si>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</si>
  <si>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</si>
  <si>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</si>
  <si>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</si>
  <si>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</si>
  <si>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</si>
  <si>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</si>
  <si>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</si>
  <si>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</si>
  <si>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</si>
  <si>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</si>
  <si>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</si>
  <si>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</si>
  <si>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</si>
  <si>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</si>
  <si>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</si>
  <si>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</si>
  <si>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</si>
  <si>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</si>
  <si>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</si>
  <si>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</si>
  <si>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</si>
  <si>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</si>
  <si>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</si>
  <si>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</si>
  <si>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</si>
  <si>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</si>
  <si>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</si>
  <si>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</si>
  <si>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</si>
  <si>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</si>
  <si>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</si>
  <si>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</si>
  <si>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</si>
  <si>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</si>
  <si>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</si>
  <si>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</si>
  <si>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</si>
  <si>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</si>
  <si>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</si>
  <si>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</si>
  <si>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</si>
  <si>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</si>
  <si>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</si>
  <si>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</si>
  <si>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</si>
  <si>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</si>
  <si>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</si>
  <si>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</si>
  <si>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</si>
  <si>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</si>
  <si>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</si>
  <si>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</si>
  <si>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</si>
  <si>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</si>
  <si>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</si>
  <si>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</si>
  <si>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</si>
  <si>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</si>
  <si>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</si>
  <si>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</si>
  <si>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</si>
  <si>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</si>
  <si>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</si>
  <si>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</si>
  <si>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</si>
  <si>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</si>
  <si>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</si>
  <si>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</si>
  <si>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</si>
  <si>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</si>
  <si>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</si>
  <si>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</si>
  <si>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</si>
  <si>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</si>
  <si>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</si>
  <si>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</si>
  <si>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</si>
  <si>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</si>
  <si>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</si>
  <si>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</si>
  <si>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</si>
  <si>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</si>
  <si>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</si>
  <si>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</si>
  <si>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</si>
  <si>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</si>
  <si>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</si>
  <si>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</si>
  <si>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</si>
  <si>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</si>
  <si>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</si>
  <si>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</si>
  <si>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</si>
  <si>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</si>
  <si>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</si>
  <si>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</si>
  <si>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</si>
  <si>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</si>
  <si>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</si>
  <si>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</si>
  <si>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</si>
  <si>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</si>
  <si>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</si>
  <si>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</si>
  <si>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</si>
  <si>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</si>
  <si>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</si>
  <si>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</si>
  <si>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</si>
  <si>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</si>
  <si>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</si>
  <si>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</si>
  <si>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</si>
  <si>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</si>
  <si>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</si>
  <si>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</si>
  <si>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</si>
  <si>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</si>
  <si>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</si>
  <si>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</si>
  <si>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</si>
  <si>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</si>
  <si>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</si>
  <si>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</si>
  <si>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</si>
  <si>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</si>
  <si>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</si>
  <si>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</si>
  <si>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</si>
  <si>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</si>
  <si>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</si>
  <si>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</si>
  <si>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</si>
  <si>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</si>
  <si>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</si>
  <si>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</si>
  <si>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</si>
  <si>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</si>
  <si>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</si>
  <si>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</si>
  <si>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</si>
  <si>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</si>
  <si>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</si>
  <si>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</si>
  <si>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</si>
  <si>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</si>
  <si>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</si>
  <si>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</si>
  <si>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</si>
  <si>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</si>
  <si>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</si>
  <si>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</si>
  <si>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</si>
  <si>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</si>
  <si>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</si>
  <si>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</si>
  <si>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</si>
  <si>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</si>
  <si>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</si>
  <si>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</si>
  <si>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</si>
  <si>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</si>
  <si>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</si>
  <si>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</si>
  <si>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</si>
  <si>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</si>
  <si>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</si>
  <si>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</si>
  <si>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</si>
  <si>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</si>
  <si>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</si>
  <si>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</si>
  <si>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</si>
  <si>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</si>
  <si>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</si>
  <si>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</si>
  <si>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</si>
  <si>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</si>
  <si>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</si>
  <si>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</si>
  <si>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</si>
  <si>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</si>
  <si>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</si>
  <si>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</si>
  <si>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</si>
  <si>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</si>
  <si>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</si>
  <si>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</si>
  <si>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</si>
  <si>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</si>
  <si>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</si>
  <si>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</si>
  <si>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</si>
  <si>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</si>
  <si>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</si>
  <si>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</si>
  <si>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</si>
  <si>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</si>
  <si>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</si>
  <si>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</si>
  <si>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</si>
  <si>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</si>
  <si>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</si>
  <si>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</si>
  <si>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</si>
  <si>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</si>
  <si>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</si>
  <si>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</si>
  <si>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</si>
  <si>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</si>
  <si>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</si>
  <si>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</si>
  <si>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</si>
  <si>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</si>
  <si>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</si>
  <si>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</si>
  <si>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</si>
  <si>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</si>
  <si>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</si>
  <si>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</si>
  <si>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</si>
  <si>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</si>
  <si>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</si>
  <si>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</si>
  <si>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</si>
  <si>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</si>
  <si>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</si>
  <si>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</si>
  <si>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</si>
  <si>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</si>
  <si>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</si>
  <si>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</si>
  <si>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</si>
  <si>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</si>
  <si>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</si>
  <si>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</si>
  <si>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</si>
  <si>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</si>
  <si>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</si>
  <si>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</si>
  <si>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</si>
  <si>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</si>
  <si>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</si>
  <si>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</si>
  <si>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</si>
  <si>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</si>
  <si>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</si>
  <si>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</si>
  <si>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</si>
  <si>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</si>
  <si>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</si>
  <si>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</si>
  <si>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</si>
  <si>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</si>
  <si>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</si>
  <si>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</si>
  <si>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</si>
  <si>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</si>
  <si>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</si>
  <si>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</si>
  <si>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</si>
  <si>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</si>
  <si>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</si>
  <si>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</si>
  <si>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</si>
  <si>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</si>
  <si>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</si>
  <si>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</si>
  <si>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</si>
  <si>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</si>
  <si>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</si>
  <si>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</si>
  <si>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</si>
  <si>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</si>
  <si>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</si>
  <si>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</si>
  <si>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</si>
  <si>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</si>
  <si>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</si>
  <si>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</si>
  <si>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</si>
  <si>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</si>
  <si>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</si>
  <si>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</si>
  <si>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</si>
  <si>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</si>
  <si>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</si>
  <si>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</si>
  <si>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</si>
  <si>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</si>
  <si>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</si>
  <si>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</si>
  <si>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</si>
  <si>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</si>
  <si>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</si>
  <si>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</si>
  <si>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</si>
  <si>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</si>
  <si>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</si>
  <si>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</si>
  <si>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</si>
  <si>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</si>
  <si>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</si>
  <si>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</si>
  <si>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</si>
  <si>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</si>
  <si>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</si>
  <si>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</si>
  <si>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</si>
  <si>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</si>
  <si>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</si>
  <si>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</si>
  <si>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</si>
  <si>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</si>
  <si>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</si>
  <si>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</si>
  <si>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</si>
  <si>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</si>
  <si>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</si>
  <si>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</si>
  <si>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</si>
  <si>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</si>
  <si>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</si>
  <si>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</si>
  <si>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</si>
  <si>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</si>
  <si>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</si>
  <si>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</si>
  <si>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</si>
  <si>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</si>
  <si>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</si>
  <si>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</si>
  <si>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</si>
  <si>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</si>
  <si>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</si>
  <si>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</si>
  <si>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</si>
  <si>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</si>
  <si>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</si>
  <si>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</si>
  <si>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</si>
  <si>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</si>
  <si>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</si>
  <si>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</si>
  <si>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</si>
  <si>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</si>
  <si>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</si>
  <si>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</si>
  <si>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</si>
  <si>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</si>
  <si>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</si>
  <si>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</si>
  <si>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</si>
  <si>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</si>
  <si>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</si>
  <si>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</si>
  <si>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</si>
  <si>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</si>
  <si>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</si>
  <si>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</si>
  <si>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</si>
  <si>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</si>
  <si>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</si>
  <si>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</si>
  <si>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</si>
  <si>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</si>
  <si>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</si>
  <si>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</si>
  <si>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</si>
  <si>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</si>
  <si>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</si>
  <si>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</si>
  <si>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</si>
  <si>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</si>
  <si>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</si>
  <si>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</si>
  <si>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</si>
  <si>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</si>
  <si>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</si>
  <si>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</si>
  <si>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</si>
  <si>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</si>
  <si>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</si>
  <si>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</si>
  <si>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</si>
  <si>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</si>
  <si>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</si>
  <si>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</si>
  <si>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</si>
  <si>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</si>
  <si>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</si>
  <si>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</si>
  <si>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</si>
  <si>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</si>
  <si>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</si>
  <si>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</si>
  <si>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</si>
  <si>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</si>
  <si>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</si>
  <si>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</si>
  <si>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</si>
  <si>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</si>
  <si>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</si>
  <si>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</si>
  <si>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</si>
  <si>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</si>
  <si>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</si>
  <si>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</si>
  <si>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</si>
  <si>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</si>
  <si>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</si>
  <si>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</si>
  <si>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</si>
  <si>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</si>
  <si>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</si>
  <si>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</si>
  <si>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</si>
  <si>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</si>
  <si>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</si>
  <si>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</si>
  <si>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</si>
  <si>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</si>
  <si>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</si>
  <si>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</si>
  <si>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</si>
  <si>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</si>
  <si>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</si>
  <si>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</si>
  <si>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</si>
  <si>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</si>
  <si>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</si>
  <si>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</si>
  <si>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</si>
  <si>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</si>
  <si>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</si>
  <si>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</si>
  <si>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</si>
  <si>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</si>
  <si>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</si>
  <si>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</si>
  <si>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</si>
  <si>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</si>
  <si>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</si>
  <si>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</si>
  <si>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</si>
  <si>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</si>
  <si>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</si>
  <si>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</si>
  <si>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</si>
  <si>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</si>
  <si>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</si>
  <si>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</si>
  <si>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</si>
  <si>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</si>
  <si>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</si>
  <si>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</si>
  <si>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</si>
  <si>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</si>
  <si>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</si>
  <si>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</si>
  <si>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</si>
  <si>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</si>
  <si>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</si>
  <si>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</si>
  <si>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</si>
  <si>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</si>
  <si>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</si>
  <si>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</si>
  <si>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</si>
  <si>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</si>
  <si>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</si>
  <si>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</si>
  <si>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</si>
  <si>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</si>
  <si>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</si>
  <si>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</si>
  <si>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</si>
  <si>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</si>
  <si>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</si>
  <si>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</si>
  <si>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</si>
  <si>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</si>
  <si>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</si>
  <si>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</si>
  <si>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</si>
  <si>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</si>
  <si>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</si>
  <si>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</si>
  <si>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</si>
  <si>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</si>
  <si>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</si>
  <si>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</si>
  <si>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</si>
  <si>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</si>
  <si>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</si>
  <si>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</si>
  <si>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</si>
  <si>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</si>
  <si>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</si>
  <si>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</si>
  <si>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</si>
  <si>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</si>
  <si>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</si>
  <si>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</si>
  <si>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</si>
  <si>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</si>
  <si>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</si>
  <si>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</si>
  <si>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</si>
  <si>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</si>
  <si>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</si>
  <si>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</si>
  <si>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</si>
  <si>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</si>
  <si>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</si>
  <si>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</si>
  <si>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</si>
  <si>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</si>
  <si>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</si>
  <si>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</si>
  <si>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</si>
  <si>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</si>
  <si>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</si>
  <si>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</si>
  <si>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</si>
  <si>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</si>
  <si>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</si>
  <si>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</si>
  <si>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</si>
  <si>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</si>
  <si>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</si>
  <si>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</si>
  <si>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</si>
  <si>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</si>
  <si>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</si>
  <si>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</si>
  <si>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</si>
  <si>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</si>
  <si>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</si>
  <si>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</si>
  <si>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</si>
  <si>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</si>
  <si>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</si>
  <si>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</si>
  <si>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</si>
  <si>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</si>
  <si>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</si>
  <si>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</si>
  <si>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</si>
  <si>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</si>
  <si>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</si>
  <si>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</si>
  <si>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</si>
  <si>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</si>
  <si>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</si>
  <si>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</si>
  <si>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</si>
  <si>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</si>
  <si>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</si>
  <si>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</si>
  <si>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</si>
  <si>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</si>
  <si>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</si>
  <si>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</si>
  <si>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</si>
  <si>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</si>
  <si>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</si>
  <si>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</si>
  <si>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</si>
  <si>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</si>
  <si>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</si>
  <si>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</si>
  <si>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</si>
  <si>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</si>
  <si>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</si>
  <si>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</si>
  <si>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</si>
  <si>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</si>
  <si>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</si>
  <si>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</si>
  <si>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</si>
  <si>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</si>
  <si>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</si>
  <si>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</si>
  <si>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</si>
  <si>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</si>
  <si>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</si>
  <si>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</si>
  <si>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</si>
  <si>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</si>
  <si>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</si>
  <si>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</si>
  <si>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</si>
  <si>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</si>
  <si>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</si>
  <si>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</si>
  <si>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</si>
  <si>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</si>
  <si>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</si>
  <si>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</si>
  <si>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</si>
  <si>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</si>
  <si>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</si>
  <si>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</si>
  <si>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</si>
  <si>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</si>
  <si>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</si>
  <si>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</si>
  <si>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</si>
  <si>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</si>
  <si>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</si>
  <si>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</si>
  <si>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</si>
  <si>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</si>
  <si>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</si>
  <si>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</si>
  <si>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</si>
  <si>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</si>
  <si>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</si>
  <si>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</si>
  <si>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</si>
  <si>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</si>
  <si>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</si>
  <si>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</si>
  <si>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</si>
  <si>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</si>
  <si>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</si>
  <si>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</si>
  <si>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</si>
  <si>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</si>
  <si>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</si>
  <si>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</si>
  <si>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</si>
  <si>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</si>
  <si>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</si>
  <si>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</si>
  <si>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</si>
  <si>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</si>
  <si>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</si>
  <si>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</si>
  <si>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</si>
  <si>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</si>
  <si>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</si>
  <si>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</si>
  <si>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</si>
  <si>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</si>
  <si>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</si>
  <si>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</si>
  <si>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</si>
  <si>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</si>
  <si>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</si>
  <si>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</si>
  <si>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</si>
  <si>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</si>
  <si>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</si>
  <si>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</si>
  <si>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</si>
  <si>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</si>
  <si>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</si>
  <si>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</si>
  <si>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</si>
  <si>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</si>
  <si>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</si>
  <si>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</si>
  <si>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</si>
  <si>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</si>
  <si>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</si>
  <si>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</si>
  <si>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</si>
  <si>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</si>
  <si>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</si>
  <si>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</si>
  <si>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</si>
  <si>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</si>
  <si>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</si>
  <si>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</si>
  <si>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</si>
  <si>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</si>
  <si>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</si>
  <si>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</si>
  <si>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</si>
  <si>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</si>
  <si>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</si>
  <si>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</si>
  <si>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</si>
  <si>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</si>
  <si>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</si>
  <si>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</si>
  <si>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</si>
  <si>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</si>
  <si>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</si>
  <si>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</si>
  <si>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</si>
  <si>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</si>
  <si>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</si>
  <si>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</si>
  <si>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</si>
  <si>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</si>
  <si>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</si>
  <si>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</si>
  <si>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</si>
  <si>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</si>
  <si>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</si>
  <si>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</si>
  <si>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</si>
  <si>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</si>
  <si>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</si>
  <si>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</si>
  <si>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</si>
  <si>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</si>
  <si>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</si>
  <si>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</si>
  <si>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</si>
  <si>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</si>
  <si>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</si>
  <si>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</si>
  <si>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</si>
  <si>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</si>
  <si>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</si>
  <si>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</si>
  <si>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</si>
  <si>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</si>
  <si>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</si>
  <si>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</si>
  <si>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</si>
  <si>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</si>
  <si>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</si>
  <si>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</si>
  <si>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</si>
  <si>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</si>
  <si>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</si>
  <si>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</si>
  <si>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</si>
  <si>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</si>
  <si>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</si>
  <si>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</si>
  <si>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</si>
  <si>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</si>
  <si>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</si>
  <si>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</si>
  <si>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</si>
  <si>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</si>
  <si>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</si>
  <si>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</si>
  <si>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</si>
  <si>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</si>
  <si>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</si>
  <si>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</si>
  <si>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</si>
  <si>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</si>
  <si>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</si>
  <si>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</si>
  <si>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</si>
  <si>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</si>
  <si>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</si>
  <si>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</si>
  <si>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</si>
  <si>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</si>
  <si>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</si>
  <si>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</si>
  <si>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</si>
  <si>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</si>
  <si>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</si>
  <si>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</si>
  <si>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</si>
  <si>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</si>
  <si>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</si>
  <si>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</si>
  <si>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</si>
  <si>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</si>
  <si>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</si>
  <si>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</si>
  <si>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</si>
  <si>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</si>
  <si>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</si>
  <si>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</si>
  <si>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</si>
  <si>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</si>
  <si>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</si>
  <si>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</si>
  <si>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</si>
  <si>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</si>
  <si>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</si>
  <si>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</si>
  <si>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</si>
  <si>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</si>
  <si>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</si>
  <si>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</si>
  <si>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</si>
  <si>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</si>
  <si>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</si>
  <si>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</si>
  <si>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</si>
  <si>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</si>
  <si>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</si>
  <si>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</si>
  <si>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</si>
  <si>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</si>
  <si>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</si>
  <si>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</si>
  <si>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</si>
  <si>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</si>
  <si>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</si>
  <si>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</si>
  <si>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</si>
  <si>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</si>
  <si>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</si>
  <si>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</si>
  <si>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</si>
  <si>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</si>
  <si>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</si>
  <si>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</si>
  <si>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</si>
  <si>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</si>
  <si>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</si>
  <si>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</si>
  <si>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</si>
  <si>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</si>
  <si>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</si>
  <si>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</si>
  <si>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</si>
  <si>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</si>
  <si>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</si>
  <si>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</si>
  <si>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</si>
  <si>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</si>
  <si>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</si>
  <si>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</si>
  <si>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</si>
  <si>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</si>
  <si>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</si>
  <si>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</si>
  <si>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</si>
  <si>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</si>
  <si>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</si>
  <si>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</si>
  <si>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</si>
  <si>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</si>
  <si>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</si>
  <si>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</si>
  <si>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</si>
  <si>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</si>
  <si>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</si>
  <si>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</si>
  <si>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</si>
  <si>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</si>
  <si>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</si>
  <si>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</si>
  <si>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</si>
  <si>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</si>
  <si>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</si>
  <si>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</si>
  <si>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</si>
  <si>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</si>
  <si>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</si>
  <si>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</si>
  <si>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</si>
  <si>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</si>
  <si>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</si>
  <si>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</si>
  <si>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</si>
  <si>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</si>
  <si>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</si>
  <si>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</si>
  <si>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</si>
  <si>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</si>
  <si>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</si>
  <si>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</si>
  <si>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</si>
  <si>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</si>
  <si>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</si>
  <si>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</si>
  <si>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</si>
  <si>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</si>
  <si>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</si>
  <si>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</si>
  <si>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</si>
  <si>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</si>
  <si>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</si>
  <si>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</si>
  <si>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</si>
  <si>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</si>
  <si>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</si>
  <si>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</si>
  <si>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</si>
  <si>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</si>
  <si>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</si>
  <si>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</si>
  <si>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</si>
  <si>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</si>
  <si>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</si>
  <si>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</si>
  <si>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</si>
  <si>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</si>
  <si>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</si>
  <si>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</si>
  <si>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</si>
  <si>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</si>
  <si>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</si>
  <si>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</si>
  <si>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</si>
  <si>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</si>
  <si>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</si>
  <si>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</si>
  <si>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</si>
  <si>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</si>
  <si>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</si>
  <si>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</si>
  <si>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</si>
  <si>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</si>
  <si>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</si>
  <si>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</si>
  <si>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</si>
  <si>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</si>
  <si>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</si>
  <si>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</si>
  <si>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</si>
  <si>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</si>
  <si>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</si>
  <si>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</si>
  <si>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</si>
  <si>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</si>
  <si>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</si>
  <si>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</si>
  <si>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</si>
  <si>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</si>
  <si>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</si>
  <si>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</si>
  <si>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</si>
  <si>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</si>
  <si>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</si>
  <si>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</si>
  <si>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</si>
  <si>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</si>
  <si>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</si>
  <si>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</si>
  <si>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</si>
  <si>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</si>
  <si>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</si>
  <si>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</si>
  <si>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</si>
  <si>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</si>
  <si>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</si>
  <si>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</si>
  <si>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</si>
  <si>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</si>
  <si>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</si>
  <si>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</si>
  <si>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</si>
  <si>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</si>
  <si>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</si>
  <si>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</si>
  <si>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</si>
  <si>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</si>
  <si>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</si>
  <si>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</si>
  <si>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</si>
  <si>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</si>
  <si>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</si>
  <si>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</si>
  <si>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</si>
  <si>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</si>
  <si>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</si>
  <si>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</si>
  <si>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</si>
  <si>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</si>
  <si>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</si>
  <si>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</si>
  <si>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</si>
  <si>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</si>
  <si>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</si>
  <si>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</si>
  <si>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</si>
  <si>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</si>
  <si>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</si>
  <si>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</si>
  <si>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</si>
  <si>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</si>
  <si>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</si>
  <si>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</si>
  <si>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</si>
  <si>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</si>
  <si>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</si>
  <si>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</si>
  <si>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</si>
  <si>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</si>
  <si>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</si>
  <si>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</si>
  <si>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</si>
  <si>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</si>
  <si>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</si>
  <si>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</si>
  <si>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</si>
  <si>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</si>
  <si>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</si>
  <si>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</si>
  <si>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</si>
  <si>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</si>
  <si>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</si>
  <si>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</si>
  <si>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</si>
  <si>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</si>
  <si>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</si>
  <si>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</si>
  <si>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</si>
  <si>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</si>
  <si>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</si>
  <si>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</si>
  <si>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</si>
  <si>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</si>
  <si>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</si>
  <si>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</si>
  <si>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</si>
  <si>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</si>
  <si>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</si>
  <si>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</si>
  <si>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</si>
  <si>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</si>
  <si>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</si>
  <si>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</si>
  <si>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</si>
  <si>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</si>
  <si>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</si>
  <si>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</si>
  <si>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</si>
  <si>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</si>
  <si>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</si>
  <si>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</si>
  <si>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</si>
  <si>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</si>
  <si>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</si>
  <si>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</si>
  <si>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</si>
  <si>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</si>
  <si>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</si>
  <si>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</si>
  <si>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</si>
  <si>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</si>
  <si>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</si>
  <si>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</si>
  <si>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</si>
  <si>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</si>
  <si>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</si>
  <si>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</si>
  <si>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</si>
  <si>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</si>
  <si>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</si>
  <si>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</si>
  <si>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</si>
  <si>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</si>
  <si>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</si>
  <si>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</si>
  <si>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</si>
  <si>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</si>
  <si>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</si>
  <si>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</si>
  <si>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</si>
  <si>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</si>
  <si>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</si>
  <si>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</si>
  <si>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</si>
  <si>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</si>
  <si>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</si>
  <si>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</si>
  <si>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</si>
  <si>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</si>
  <si>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</si>
  <si>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</si>
  <si>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</si>
  <si>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</si>
  <si>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</si>
  <si>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</si>
  <si>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</si>
  <si>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</si>
  <si>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</si>
  <si>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</si>
  <si>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</si>
  <si>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</si>
  <si>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</si>
  <si>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</si>
  <si>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</si>
  <si>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</si>
  <si>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</si>
  <si>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</si>
  <si>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</si>
  <si>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</si>
  <si>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</si>
  <si>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</si>
  <si>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</si>
  <si>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</si>
  <si>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</si>
  <si>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</si>
  <si>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</si>
  <si>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</si>
  <si>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</si>
  <si>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</si>
  <si>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</si>
  <si>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</si>
  <si>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</si>
  <si>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</si>
  <si>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</si>
  <si>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</si>
  <si>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</si>
  <si>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</si>
  <si>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</si>
  <si>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</si>
  <si>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</si>
  <si>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</si>
  <si>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</si>
  <si>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</si>
  <si>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</si>
  <si>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</si>
  <si>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</si>
  <si>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</si>
  <si>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</si>
  <si>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</si>
  <si>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</si>
  <si>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</si>
  <si>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</si>
  <si>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</si>
  <si>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</si>
  <si>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</si>
  <si>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</si>
  <si>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</si>
  <si>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</si>
  <si>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</si>
  <si>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</si>
  <si>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</si>
  <si>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</si>
  <si>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</si>
  <si>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</si>
  <si>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</si>
  <si>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</si>
  <si>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</si>
  <si>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</si>
  <si>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</si>
  <si>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</si>
  <si>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</si>
  <si>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</si>
  <si>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</si>
  <si>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</si>
  <si>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</si>
  <si>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</si>
  <si>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</si>
  <si>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</si>
  <si>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</si>
  <si>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</si>
  <si>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</si>
  <si>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</si>
  <si>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</si>
  <si>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</si>
  <si>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</si>
  <si>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</si>
  <si>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</si>
  <si>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</si>
  <si>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</si>
  <si>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</si>
  <si>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</si>
  <si>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</si>
  <si>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</si>
  <si>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</si>
  <si>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</si>
  <si>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</si>
  <si>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</si>
  <si>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</si>
  <si>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</si>
  <si>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</si>
  <si>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</si>
  <si>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</si>
  <si>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</si>
  <si>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</si>
  <si>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</si>
  <si>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</si>
  <si>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</si>
  <si>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</si>
  <si>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</si>
  <si>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</si>
  <si>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</si>
  <si>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</si>
  <si>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</si>
  <si>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</si>
  <si>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</si>
  <si>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</si>
  <si>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</si>
  <si>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</si>
  <si>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</si>
  <si>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</si>
  <si>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</si>
  <si>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</si>
  <si>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</si>
  <si>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</si>
  <si>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</si>
  <si>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</si>
  <si>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</si>
  <si>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</si>
  <si>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</si>
  <si>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</si>
  <si>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</si>
  <si>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</si>
  <si>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</si>
  <si>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</si>
  <si>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</si>
  <si>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</si>
  <si>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</si>
  <si>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</si>
  <si>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</si>
  <si>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</si>
  <si>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</si>
  <si>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</si>
  <si>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</si>
  <si>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</si>
  <si>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</si>
  <si>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</si>
  <si>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</si>
  <si>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</si>
  <si>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</si>
  <si>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</si>
  <si>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</si>
  <si>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</si>
  <si>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</si>
  <si>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</si>
  <si>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</si>
  <si>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</si>
  <si>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</si>
  <si>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</si>
  <si>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</si>
  <si>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</si>
  <si>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</si>
  <si>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</si>
  <si>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</si>
  <si>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</si>
  <si>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</si>
  <si>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</si>
  <si>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</si>
  <si>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</si>
  <si>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</si>
  <si>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</si>
  <si>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</si>
  <si>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</si>
  <si>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</si>
  <si>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</si>
  <si>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</si>
  <si>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</si>
  <si>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</si>
  <si>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</si>
  <si>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</si>
  <si>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</si>
  <si>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</si>
  <si>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</si>
  <si>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</si>
  <si>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</si>
  <si>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</si>
  <si>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</si>
  <si>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</si>
  <si>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</si>
  <si>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</si>
  <si>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</si>
  <si>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</si>
  <si>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</si>
  <si>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</si>
  <si>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</si>
  <si>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</si>
  <si>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</si>
  <si>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</si>
  <si>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</si>
  <si>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</si>
  <si>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</si>
  <si>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</si>
  <si>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</si>
  <si>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</si>
  <si>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</si>
  <si>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</si>
  <si>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</si>
  <si>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</si>
  <si>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</si>
  <si>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</si>
  <si>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</si>
  <si>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</si>
  <si>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</si>
  <si>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</si>
  <si>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</si>
  <si>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</si>
  <si>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</si>
  <si>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</si>
  <si>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</si>
  <si>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</si>
  <si>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</si>
  <si>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</si>
  <si>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</si>
  <si>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</si>
  <si>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</si>
  <si>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</si>
  <si>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</si>
  <si>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</si>
  <si>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</si>
  <si>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</si>
  <si>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</si>
  <si>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</si>
  <si>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</si>
  <si>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</si>
  <si>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</si>
  <si>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</si>
  <si>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</si>
  <si>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</si>
  <si>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</si>
  <si>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</si>
  <si>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</si>
  <si>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</si>
  <si>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</si>
  <si>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</si>
  <si>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</si>
  <si>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</si>
  <si>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</si>
  <si>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</si>
  <si>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</si>
  <si>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</si>
  <si>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</si>
  <si>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</si>
  <si>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</si>
  <si>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</si>
  <si>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</si>
  <si>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</si>
  <si>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</si>
  <si>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</si>
  <si>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</si>
  <si>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</si>
  <si>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</si>
  <si>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</si>
  <si>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</si>
  <si>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</si>
  <si>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</si>
  <si>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</si>
  <si>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</si>
  <si>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</si>
  <si>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</si>
  <si>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</si>
  <si>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</si>
  <si>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</si>
  <si>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</si>
  <si>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</si>
  <si>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</si>
  <si>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</si>
  <si>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</si>
  <si>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</si>
  <si>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</si>
  <si>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</si>
  <si>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</si>
  <si>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</si>
  <si>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</si>
  <si>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</si>
  <si>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</si>
  <si>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</si>
  <si>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</si>
  <si>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</si>
  <si>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</si>
  <si>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</si>
  <si>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</si>
  <si>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</si>
  <si>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</si>
  <si>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</si>
  <si>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</si>
  <si>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</si>
  <si>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</si>
  <si>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</si>
  <si>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</si>
  <si>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</si>
  <si>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</si>
  <si>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</si>
  <si>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</si>
  <si>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</si>
  <si>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</si>
  <si>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</si>
  <si>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</si>
  <si>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</si>
  <si>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</si>
  <si>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</si>
  <si>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</si>
  <si>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</si>
  <si>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</si>
  <si>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</si>
  <si>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</si>
  <si>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</si>
  <si>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</si>
  <si>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</si>
  <si>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</si>
  <si>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</si>
  <si>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</si>
  <si>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</si>
  <si>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</si>
  <si>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</si>
  <si>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</si>
  <si>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</si>
  <si>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</si>
  <si>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</si>
  <si>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</si>
  <si>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</si>
  <si>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</si>
  <si>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</si>
  <si>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</si>
  <si>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</si>
  <si>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</si>
  <si>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</si>
  <si>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</si>
  <si>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</si>
  <si>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</si>
  <si>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</si>
  <si>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</si>
  <si>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</si>
  <si>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</si>
  <si>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</si>
  <si>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</si>
  <si>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</si>
  <si>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</si>
  <si>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</si>
  <si>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</si>
  <si>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</si>
  <si>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</si>
  <si>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</si>
  <si>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</si>
  <si>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</si>
  <si>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</si>
  <si>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</si>
  <si>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</si>
  <si>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</si>
  <si>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</si>
  <si>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</si>
  <si>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</si>
  <si>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</si>
  <si>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</si>
  <si>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</si>
  <si>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</si>
  <si>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</si>
  <si>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</si>
  <si>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</si>
  <si>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</si>
  <si>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</si>
  <si>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</si>
  <si>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</si>
  <si>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</si>
  <si>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</si>
  <si>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</si>
  <si>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</si>
  <si>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</si>
  <si>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</si>
  <si>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</si>
  <si>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</si>
  <si>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</si>
  <si>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</si>
  <si>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</si>
  <si>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</si>
  <si>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</si>
  <si>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</si>
  <si>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</si>
  <si>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</si>
  <si>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</si>
  <si>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</si>
  <si>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</si>
  <si>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</si>
  <si>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</si>
  <si>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</si>
  <si>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</si>
  <si>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</si>
  <si>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</si>
  <si>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</si>
  <si>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</si>
  <si>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</si>
  <si>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</si>
  <si>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</si>
  <si>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</si>
  <si>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</si>
  <si>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</si>
  <si>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</si>
  <si>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</si>
  <si>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</si>
  <si>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</si>
  <si>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</si>
  <si>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</si>
  <si>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</si>
  <si>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</si>
  <si>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</si>
  <si>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</si>
  <si>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</si>
  <si>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</si>
  <si>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</si>
  <si>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</si>
  <si>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</si>
  <si>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</si>
  <si>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</si>
  <si>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</si>
  <si>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</si>
  <si>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</si>
  <si>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</si>
  <si>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</si>
  <si>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</si>
  <si>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</si>
  <si>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</si>
  <si>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</si>
  <si>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</si>
  <si>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</si>
  <si>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</si>
  <si>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</si>
  <si>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</si>
  <si>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</si>
  <si>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</si>
  <si>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</si>
  <si>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</si>
  <si>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</si>
  <si>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</si>
  <si>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</si>
  <si>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</si>
  <si>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</si>
  <si>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</si>
  <si>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</si>
  <si>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</si>
  <si>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</si>
  <si>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</si>
  <si>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</si>
  <si>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</si>
  <si>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</si>
  <si>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</si>
  <si>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</si>
  <si>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</si>
  <si>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</si>
  <si>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</si>
  <si>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</si>
  <si>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</si>
  <si>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</si>
  <si>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</si>
  <si>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</si>
  <si>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</si>
  <si>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</si>
  <si>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</si>
  <si>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</si>
  <si>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</si>
  <si>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</si>
  <si>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</si>
  <si>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</si>
  <si>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</si>
  <si>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</si>
  <si>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</si>
  <si>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</si>
  <si>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</si>
  <si>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</si>
  <si>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</si>
  <si>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</si>
  <si>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</si>
  <si>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</si>
  <si>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</si>
  <si>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</si>
  <si>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</si>
  <si>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</si>
  <si>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</si>
  <si>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</si>
  <si>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</si>
  <si>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</si>
  <si>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</si>
  <si>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</si>
  <si>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</si>
  <si>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</si>
  <si>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</si>
  <si>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</si>
  <si>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</si>
  <si>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</si>
  <si>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</si>
  <si>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</si>
  <si>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</si>
  <si>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</si>
  <si>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</si>
  <si>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</si>
  <si>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</si>
  <si>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</si>
  <si>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</si>
  <si>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</si>
  <si>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</si>
  <si>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</si>
  <si>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</si>
  <si>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</si>
  <si>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</si>
  <si>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</si>
  <si>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</si>
  <si>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</si>
  <si>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</si>
  <si>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</si>
  <si>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</si>
  <si>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</si>
  <si>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</si>
  <si>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</si>
  <si>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</si>
  <si>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</si>
  <si>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</si>
  <si>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</si>
  <si>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</si>
  <si>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</si>
  <si>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</si>
  <si>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</si>
  <si>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</si>
  <si>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</si>
  <si>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</si>
  <si>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</si>
  <si>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</si>
  <si>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</si>
  <si>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</si>
  <si>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</si>
  <si>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</si>
  <si>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</si>
  <si>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</si>
  <si>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</si>
  <si>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</si>
  <si>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</si>
  <si>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</si>
  <si>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</si>
  <si>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</si>
  <si>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</si>
  <si>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</si>
  <si>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</si>
  <si>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</si>
  <si>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</si>
  <si>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</si>
  <si>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</si>
  <si>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</si>
  <si>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</si>
  <si>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</si>
  <si>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</si>
  <si>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</si>
  <si>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</si>
  <si>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</si>
  <si>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</si>
  <si>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</si>
  <si>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</si>
  <si>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</si>
  <si>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</si>
  <si>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</si>
  <si>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</si>
  <si>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</si>
  <si>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</si>
  <si>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</si>
  <si>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</si>
  <si>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</si>
  <si>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</si>
  <si>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</si>
  <si>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</si>
  <si>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</si>
  <si>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</si>
  <si>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</si>
  <si>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</si>
  <si>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</si>
  <si>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</si>
  <si>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</si>
  <si>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</si>
  <si>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</si>
  <si>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</si>
  <si>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</si>
  <si>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</si>
  <si>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</si>
  <si>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</si>
  <si>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</si>
  <si>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</si>
  <si>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</si>
  <si>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</si>
  <si>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</si>
  <si>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</si>
  <si>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</si>
  <si>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</si>
  <si>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</si>
  <si>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</si>
  <si>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</si>
  <si>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</si>
  <si>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</si>
  <si>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</si>
  <si>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</si>
  <si>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</si>
  <si>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</si>
  <si>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</si>
  <si>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</si>
  <si>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</si>
  <si>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</si>
  <si>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</si>
  <si>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</si>
  <si>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</si>
  <si>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</si>
  <si>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</si>
  <si>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</si>
  <si>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</si>
  <si>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</si>
  <si>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</si>
  <si>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</si>
  <si>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</si>
  <si>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</si>
  <si>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</si>
  <si>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</si>
  <si>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</si>
  <si>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</si>
  <si>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</si>
  <si>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</si>
  <si>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</si>
  <si>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</si>
  <si>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</si>
  <si>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</si>
  <si>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</si>
  <si>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</si>
  <si>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</si>
  <si>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</si>
  <si>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</si>
  <si>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</si>
  <si>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</si>
  <si>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</si>
  <si>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</si>
  <si>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</si>
  <si>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</si>
  <si>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</si>
  <si>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</si>
  <si>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</si>
  <si>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</si>
  <si>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</si>
  <si>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</si>
  <si>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</si>
  <si>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</si>
  <si>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</si>
  <si>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</si>
  <si>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</si>
  <si>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</si>
  <si>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</si>
  <si>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</si>
  <si>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</si>
  <si>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</si>
  <si>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</si>
  <si>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</si>
  <si>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</si>
  <si>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</si>
  <si>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</si>
  <si>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</si>
  <si>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</si>
  <si>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</si>
  <si>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</si>
  <si>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</si>
  <si>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</si>
  <si>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</si>
  <si>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</si>
  <si>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</si>
  <si>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</si>
  <si>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</si>
  <si>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</si>
  <si>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</si>
  <si>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</si>
  <si>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</si>
  <si>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</si>
  <si>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</si>
  <si>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</si>
  <si>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</si>
  <si>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</si>
  <si>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</si>
  <si>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</si>
  <si>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</si>
  <si>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</si>
  <si>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</si>
  <si>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</si>
  <si>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</si>
  <si>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</si>
  <si>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</si>
  <si>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</si>
  <si>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</si>
  <si>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</si>
  <si>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</si>
  <si>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</si>
  <si>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</si>
  <si>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</si>
  <si>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</si>
  <si>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</si>
  <si>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</si>
  <si>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</si>
  <si>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</si>
  <si>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</si>
  <si>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</si>
  <si>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</si>
  <si>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</si>
  <si>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</si>
  <si>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</si>
  <si>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</si>
  <si>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</si>
  <si>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</si>
  <si>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</si>
  <si>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</si>
  <si>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</si>
  <si>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</si>
  <si>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</si>
  <si>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</si>
  <si>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</si>
  <si>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</si>
  <si>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</si>
  <si>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</si>
  <si>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</si>
  <si>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</si>
  <si>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</si>
  <si>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</si>
  <si>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</si>
  <si>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</si>
  <si>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</si>
  <si>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</si>
  <si>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</si>
  <si>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</si>
  <si>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</si>
  <si>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</si>
  <si>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</si>
  <si>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</si>
  <si>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</si>
  <si>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</si>
  <si>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</si>
  <si>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</si>
  <si>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</si>
  <si>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</si>
  <si>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</si>
  <si>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</si>
  <si>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</si>
  <si>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</si>
  <si>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</si>
  <si>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</si>
  <si>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</si>
  <si>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</si>
  <si>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</si>
  <si>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</si>
  <si>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</si>
  <si>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</si>
  <si>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</si>
  <si>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</si>
  <si>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</si>
  <si>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</si>
  <si>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</si>
  <si>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</si>
  <si>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</si>
  <si>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</si>
  <si>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</si>
  <si>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</si>
  <si>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</si>
  <si>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</si>
  <si>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</si>
  <si>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</si>
  <si>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</si>
  <si>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</si>
  <si>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</si>
  <si>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</si>
  <si>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</si>
  <si>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</si>
  <si>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</si>
  <si>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</si>
  <si>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</si>
  <si>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</si>
  <si>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</si>
  <si>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</si>
  <si>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</si>
  <si>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</si>
  <si>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</si>
  <si>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</si>
  <si>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</si>
  <si>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</si>
  <si>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</si>
  <si>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</si>
  <si>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</si>
  <si>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</si>
  <si>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</si>
  <si>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</si>
  <si>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</si>
  <si>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</si>
  <si>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</si>
  <si>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</si>
  <si>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</si>
  <si>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</si>
  <si>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</si>
  <si>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</si>
  <si>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</si>
  <si>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</si>
  <si>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</si>
  <si>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</si>
  <si>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</si>
  <si>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</si>
  <si>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</si>
  <si>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</si>
  <si>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</si>
  <si>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</si>
  <si>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</si>
  <si>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</si>
  <si>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</si>
  <si>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</si>
  <si>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</si>
  <si>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</si>
  <si>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</si>
  <si>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</si>
  <si>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</si>
  <si>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</si>
  <si>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</si>
  <si>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</si>
  <si>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</si>
  <si>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</si>
  <si>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</si>
  <si>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</si>
  <si>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</si>
  <si>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</si>
  <si>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</si>
  <si>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</si>
  <si>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</si>
  <si>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</si>
  <si>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</si>
  <si>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</si>
  <si>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</si>
  <si>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</si>
  <si>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</si>
  <si>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</si>
  <si>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</si>
  <si>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</si>
  <si>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</si>
  <si>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</si>
  <si>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</si>
  <si>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</si>
  <si>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</si>
  <si>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</si>
  <si>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</si>
  <si>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</si>
  <si>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</si>
  <si>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</si>
  <si>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</si>
  <si>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</si>
  <si>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</si>
  <si>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</si>
  <si>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</si>
  <si>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</si>
  <si>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</si>
  <si>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</si>
  <si>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</si>
  <si>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</si>
  <si>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</si>
  <si>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</si>
  <si>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</si>
  <si>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</si>
  <si>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</si>
  <si>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</si>
  <si>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</si>
  <si>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</si>
  <si>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</si>
  <si>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</si>
  <si>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</si>
  <si>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</si>
  <si>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</si>
  <si>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</si>
  <si>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</si>
  <si>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</si>
  <si>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</si>
  <si>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</si>
  <si>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</si>
  <si>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</si>
  <si>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</si>
  <si>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</si>
  <si>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</si>
  <si>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</si>
  <si>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</si>
  <si>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</si>
  <si>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</si>
  <si>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</si>
  <si>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</si>
  <si>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</si>
  <si>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</si>
  <si>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</si>
  <si>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</si>
  <si>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</si>
  <si>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</si>
  <si>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</si>
  <si>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</si>
  <si>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</si>
  <si>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</si>
  <si>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</si>
  <si>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</si>
  <si>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</si>
  <si>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</si>
  <si>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</si>
  <si>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</si>
  <si>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</si>
  <si>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</si>
  <si>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</si>
  <si>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</si>
  <si>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</si>
  <si>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</si>
  <si>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</si>
  <si>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</si>
  <si>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</si>
  <si>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</si>
  <si>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</si>
  <si>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</si>
  <si>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</si>
  <si>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</si>
  <si>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</si>
  <si>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</si>
  <si>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</si>
  <si>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</si>
  <si>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</si>
  <si>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</si>
  <si>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</si>
  <si>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</si>
  <si>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</si>
  <si>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</si>
  <si>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</si>
  <si>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</si>
  <si>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</si>
  <si>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</si>
  <si>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</si>
  <si>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</si>
  <si>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</si>
  <si>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</si>
  <si>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</si>
  <si>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</si>
  <si>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</si>
  <si>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</si>
  <si>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</si>
  <si>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</si>
  <si>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</si>
  <si>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</si>
  <si>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</si>
  <si>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</si>
  <si>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</si>
  <si>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</si>
  <si>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</si>
  <si>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</si>
  <si>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</si>
  <si>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</si>
  <si>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</si>
  <si>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</si>
  <si>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</si>
  <si>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</si>
  <si>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</si>
  <si>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</si>
  <si>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</si>
  <si>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</si>
  <si>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</si>
  <si>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</si>
  <si>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</si>
  <si>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</si>
  <si>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</si>
  <si>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</si>
  <si>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</si>
  <si>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</si>
  <si>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</si>
  <si>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</si>
  <si>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</si>
  <si>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</si>
  <si>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</si>
  <si>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</si>
  <si>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</si>
  <si>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</si>
  <si>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</si>
  <si>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</si>
  <si>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</si>
  <si>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</si>
  <si>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</si>
  <si>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</si>
  <si>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</si>
  <si>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</si>
  <si>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</si>
  <si>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</si>
  <si>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</si>
  <si>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</si>
  <si>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</si>
  <si>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</si>
  <si>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</si>
  <si>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</si>
  <si>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</si>
  <si>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</si>
  <si>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</si>
  <si>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</si>
  <si>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</si>
  <si>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</si>
  <si>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</si>
  <si>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</si>
  <si>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</si>
  <si>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</si>
  <si>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</si>
  <si>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</si>
  <si>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</si>
  <si>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</si>
  <si>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</si>
  <si>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</si>
  <si>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</si>
  <si>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</si>
  <si>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</si>
  <si>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</si>
  <si>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</si>
  <si>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</si>
  <si>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</si>
  <si>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</si>
  <si>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</si>
  <si>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</si>
  <si>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</si>
  <si>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</si>
  <si>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</si>
  <si>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</si>
  <si>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</si>
  <si>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</si>
  <si>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</si>
  <si>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</si>
  <si>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</si>
  <si>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</si>
  <si>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</si>
  <si>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</si>
  <si>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</si>
  <si>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</si>
  <si>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</si>
  <si>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</si>
  <si>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</si>
  <si>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</si>
  <si>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</si>
  <si>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</si>
  <si>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</si>
  <si>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</si>
  <si>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</si>
  <si>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</si>
  <si>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</si>
  <si>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</si>
  <si>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</si>
  <si>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</si>
  <si>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</si>
  <si>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</si>
  <si>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</si>
  <si>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</si>
  <si>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</si>
  <si>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</si>
  <si>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</si>
  <si>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</si>
  <si>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</si>
  <si>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</si>
  <si>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</si>
  <si>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</si>
  <si>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</si>
  <si>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</si>
  <si>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</si>
  <si>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</si>
  <si>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</si>
  <si>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</si>
  <si>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</si>
  <si>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</si>
  <si>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</si>
  <si>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</si>
  <si>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</si>
  <si>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</si>
  <si>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</si>
  <si>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</si>
  <si>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</si>
  <si>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</si>
  <si>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</si>
  <si>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</si>
  <si>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</si>
  <si>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</si>
  <si>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</si>
  <si>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</si>
  <si>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</si>
  <si>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</si>
  <si>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</si>
  <si>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</si>
  <si>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</si>
  <si>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</si>
  <si>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</si>
  <si>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</si>
  <si>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</si>
  <si>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</si>
  <si>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</si>
  <si>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</si>
  <si>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</si>
  <si>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</si>
  <si>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</si>
  <si>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</si>
  <si>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</si>
  <si>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</si>
  <si>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</si>
  <si>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</si>
  <si>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</si>
  <si>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</si>
  <si>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</si>
  <si>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</si>
  <si>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</si>
  <si>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</si>
  <si>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</si>
  <si>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</si>
  <si>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</si>
  <si>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</si>
  <si>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</si>
  <si>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</si>
  <si>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</si>
  <si>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</si>
  <si>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</si>
  <si>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</si>
  <si>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</si>
  <si>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</si>
  <si>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</si>
  <si>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</si>
  <si>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</si>
  <si>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</si>
  <si>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</si>
  <si>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</si>
  <si>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</si>
  <si>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</si>
  <si>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</si>
  <si>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</si>
  <si>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</si>
  <si>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</si>
  <si>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</si>
  <si>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</si>
  <si>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</si>
  <si>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</si>
  <si>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</si>
  <si>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</si>
  <si>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</si>
  <si>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</si>
  <si>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</si>
  <si>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</si>
  <si>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</si>
  <si>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</si>
  <si>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</si>
  <si>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</si>
  <si>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</si>
  <si>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</si>
  <si>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</si>
  <si>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</si>
  <si>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</si>
  <si>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</si>
  <si>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</si>
  <si>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</si>
  <si>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</si>
  <si>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</si>
  <si>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</si>
  <si>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</si>
  <si>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</si>
  <si>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</si>
  <si>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</si>
  <si>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</si>
  <si>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</si>
  <si>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</si>
  <si>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</si>
  <si>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</si>
  <si>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</si>
  <si>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</si>
  <si>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</si>
  <si>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</si>
  <si>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</si>
  <si>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</si>
  <si>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</si>
  <si>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</si>
  <si>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</si>
  <si>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</si>
  <si>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</si>
  <si>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</si>
  <si>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</si>
  <si>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</si>
  <si>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</si>
  <si>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</si>
  <si>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</si>
  <si>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</si>
  <si>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</si>
  <si>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</si>
  <si>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</si>
  <si>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</si>
  <si>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</si>
  <si>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</si>
  <si>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</si>
  <si>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</si>
  <si>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</si>
  <si>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</si>
  <si>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</si>
  <si>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</si>
  <si>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</si>
  <si>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</si>
  <si>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</si>
  <si>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</si>
  <si>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</si>
  <si>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</si>
  <si>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</si>
  <si>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</si>
  <si>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</si>
  <si>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</si>
  <si>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</si>
  <si>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</si>
  <si>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</si>
  <si>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</si>
  <si>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</si>
  <si>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</si>
  <si>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</si>
  <si>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</si>
  <si>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</si>
  <si>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</si>
  <si>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</si>
  <si>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</si>
  <si>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</si>
  <si>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</si>
  <si>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</si>
  <si>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</si>
  <si>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</si>
  <si>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</si>
  <si>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</si>
  <si>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</si>
  <si>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</si>
  <si>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</si>
  <si>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</si>
  <si>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</si>
  <si>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</si>
  <si>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</si>
  <si>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</si>
  <si>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</si>
  <si>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</si>
  <si>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</si>
  <si>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</si>
  <si>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</si>
  <si>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</si>
  <si>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</si>
  <si>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</si>
  <si>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</si>
  <si>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</si>
  <si>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</si>
  <si>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</si>
  <si>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</si>
  <si>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</si>
  <si>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</si>
  <si>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</si>
  <si>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</si>
  <si>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</si>
  <si>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</si>
  <si>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</si>
  <si>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</si>
  <si>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</si>
  <si>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</si>
  <si>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</si>
  <si>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</si>
  <si>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</si>
  <si>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</si>
  <si>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</si>
  <si>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</si>
  <si>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</si>
  <si>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</si>
  <si>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</si>
  <si>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</si>
  <si>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</si>
  <si>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</si>
  <si>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</si>
  <si>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</si>
  <si>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</si>
  <si>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</si>
  <si>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</si>
  <si>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</si>
  <si>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</si>
  <si>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</si>
  <si>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</si>
  <si>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</si>
  <si>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</si>
  <si>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</si>
  <si>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</si>
  <si>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</si>
  <si>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</si>
  <si>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</si>
  <si>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</si>
  <si>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</si>
  <si>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</si>
  <si>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</si>
  <si>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</si>
  <si>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</si>
  <si>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</si>
  <si>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</si>
  <si>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</si>
  <si>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</si>
  <si>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</si>
  <si>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</si>
  <si>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</si>
  <si>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</si>
  <si>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</si>
  <si>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</si>
  <si>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</si>
  <si>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</si>
  <si>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</si>
  <si>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</si>
  <si>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</si>
  <si>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</si>
  <si>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</si>
  <si>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</si>
  <si>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</si>
  <si>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</si>
  <si>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</si>
  <si>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</si>
  <si>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</si>
  <si>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</si>
  <si>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</si>
  <si>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</si>
  <si>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</si>
  <si>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</si>
  <si>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</si>
  <si>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</si>
  <si>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</si>
  <si>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</si>
  <si>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</si>
  <si>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</si>
  <si>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</si>
  <si>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</si>
  <si>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</si>
  <si>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</si>
  <si>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</si>
  <si>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</si>
  <si>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</si>
  <si>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</si>
  <si>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</si>
  <si>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</si>
  <si>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</si>
  <si>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</si>
  <si>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</si>
  <si>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</si>
  <si>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</si>
  <si>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</si>
  <si>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</si>
  <si>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</si>
  <si>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</si>
  <si>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</si>
  <si>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</si>
  <si>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</si>
  <si>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</si>
  <si>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</si>
  <si>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</si>
  <si>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</si>
  <si>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</si>
  <si>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</si>
  <si>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</si>
  <si>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</si>
  <si>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</si>
  <si>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</si>
  <si>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</si>
  <si>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</si>
  <si>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</si>
  <si>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</si>
  <si>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</si>
  <si>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</si>
  <si>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</si>
  <si>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</si>
  <si>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</si>
  <si>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</si>
  <si>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</si>
  <si>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</si>
  <si>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</si>
  <si>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</si>
  <si>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</si>
  <si>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</si>
  <si>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</si>
  <si>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</si>
  <si>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</si>
  <si>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</si>
  <si>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</si>
  <si>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</si>
  <si>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</si>
  <si>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</si>
  <si>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</si>
  <si>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</si>
  <si>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</si>
  <si>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</si>
  <si>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</si>
  <si>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</si>
  <si>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</si>
  <si>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</si>
  <si>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</si>
  <si>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</si>
  <si>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</si>
  <si>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</si>
  <si>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</si>
  <si>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</si>
  <si>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</si>
  <si>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</si>
  <si>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</si>
  <si>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</si>
  <si>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</si>
  <si>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</si>
  <si>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</si>
  <si>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</si>
  <si>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</si>
  <si>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</si>
  <si>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</si>
  <si>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</si>
  <si>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</si>
  <si>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</si>
  <si>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</si>
  <si>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</si>
  <si>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</si>
  <si>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</si>
  <si>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</si>
  <si>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</si>
  <si>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</si>
  <si>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</si>
  <si>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</si>
  <si>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</si>
  <si>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</si>
  <si>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</si>
  <si>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</si>
  <si>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</si>
  <si>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</si>
  <si>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</si>
  <si>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</si>
  <si>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</si>
  <si>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</si>
  <si>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</si>
  <si>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</si>
  <si>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</si>
  <si>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</si>
  <si>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</si>
  <si>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</si>
  <si>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</si>
  <si>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</si>
  <si>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</si>
  <si>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</si>
  <si>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</si>
  <si>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</si>
  <si>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</si>
  <si>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</si>
  <si>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</si>
  <si>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</si>
  <si>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</si>
  <si>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</si>
  <si>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</si>
  <si>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</si>
  <si>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</si>
  <si>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</si>
  <si>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</si>
  <si>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</si>
  <si>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</si>
  <si>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</si>
  <si>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</si>
  <si>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</si>
  <si>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</si>
  <si>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</si>
  <si>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</si>
  <si>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</si>
  <si>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</si>
  <si>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</si>
  <si>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</si>
  <si>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</si>
  <si>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</si>
  <si>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</si>
  <si>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</si>
  <si>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</si>
  <si>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</si>
  <si>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</si>
  <si>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</si>
  <si>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</si>
  <si>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</si>
  <si>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</si>
  <si>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</si>
  <si>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</si>
  <si>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</si>
  <si>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</si>
  <si>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</si>
  <si>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</si>
  <si>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</si>
  <si>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</si>
  <si>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</si>
  <si>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</si>
  <si>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</si>
  <si>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</si>
  <si>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</si>
  <si>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</si>
  <si>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</si>
  <si>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</si>
  <si>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</si>
  <si>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</si>
  <si>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</si>
  <si>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</si>
  <si>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</si>
  <si>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</si>
  <si>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</si>
  <si>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</si>
  <si>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</si>
  <si>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</si>
  <si>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</si>
  <si>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</si>
  <si>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</si>
  <si>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</si>
  <si>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</si>
  <si>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</si>
  <si>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</si>
  <si>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</si>
  <si>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</si>
  <si>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</si>
  <si>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</si>
  <si>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</si>
  <si>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</si>
  <si>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</si>
  <si>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</si>
  <si>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</si>
  <si>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</si>
  <si>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</si>
  <si>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</si>
  <si>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</si>
  <si>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</si>
  <si>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</si>
  <si>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</si>
  <si>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</si>
  <si>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</si>
  <si>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</si>
  <si>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</si>
  <si>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</si>
  <si>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</si>
  <si>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</si>
  <si>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</si>
  <si>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</si>
  <si>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</si>
  <si>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</si>
  <si>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</si>
  <si>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</si>
  <si>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</si>
  <si>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</si>
  <si>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</si>
  <si>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</si>
  <si>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</si>
  <si>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</si>
  <si>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</si>
  <si>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</si>
  <si>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</si>
  <si>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</si>
  <si>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</si>
  <si>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</si>
  <si>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</si>
  <si>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</si>
  <si>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</si>
  <si>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</si>
  <si>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</si>
  <si>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</si>
  <si>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</si>
  <si>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</si>
  <si>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</si>
  <si>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</si>
  <si>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</si>
  <si>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</si>
  <si>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</si>
  <si>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</si>
  <si>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</si>
  <si>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</si>
  <si>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</si>
  <si>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</si>
  <si>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</si>
  <si>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</si>
  <si>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</si>
  <si>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</si>
  <si>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</si>
  <si>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</si>
  <si>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</si>
  <si>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</si>
  <si>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</si>
  <si>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</si>
  <si>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</si>
  <si>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</si>
  <si>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</si>
  <si>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</si>
  <si>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</si>
  <si>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</si>
  <si>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</si>
  <si>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</si>
  <si>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</si>
  <si>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</si>
  <si>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</si>
  <si>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</si>
  <si>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</si>
  <si>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</si>
  <si>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</si>
  <si>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</si>
  <si>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</si>
  <si>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</si>
  <si>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</si>
  <si>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</si>
  <si>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</si>
  <si>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</si>
  <si>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</si>
  <si>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</si>
  <si>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</si>
  <si>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</si>
  <si>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</si>
  <si>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</si>
  <si>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</si>
  <si>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</si>
  <si>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</si>
  <si>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</si>
  <si>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</si>
  <si>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</si>
  <si>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</si>
  <si>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</si>
  <si>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</si>
  <si>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</si>
  <si>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</si>
  <si>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</si>
  <si>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</si>
  <si>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</si>
  <si>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</si>
  <si>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</si>
  <si>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</si>
  <si>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</si>
  <si>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</si>
  <si>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</si>
  <si>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</si>
  <si>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</si>
  <si>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</si>
  <si>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</si>
  <si>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</si>
  <si>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</si>
  <si>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</si>
  <si>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</si>
  <si>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</si>
  <si>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</si>
  <si>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</si>
  <si>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</si>
  <si>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</si>
  <si>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</si>
  <si>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</si>
  <si>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</si>
  <si>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</si>
  <si>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</si>
  <si>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</si>
  <si>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</si>
  <si>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</si>
  <si>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</si>
  <si>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</si>
  <si>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</si>
  <si>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</si>
  <si>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</si>
  <si>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</si>
  <si>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</si>
  <si>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</si>
  <si>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</si>
  <si>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</si>
  <si>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</si>
  <si>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</si>
  <si>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</si>
  <si>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</si>
  <si>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</si>
  <si>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</si>
  <si>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</si>
  <si>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</si>
  <si>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</si>
  <si>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</si>
  <si>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</si>
  <si>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</si>
  <si>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</si>
  <si>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</si>
  <si>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</si>
  <si>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</si>
  <si>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</si>
  <si>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</si>
  <si>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</si>
  <si>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</si>
  <si>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</si>
  <si>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</si>
  <si>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</si>
  <si>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</si>
  <si>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</si>
  <si>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</si>
  <si>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</si>
  <si>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</si>
  <si>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</si>
  <si>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</si>
  <si>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</si>
  <si>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</si>
  <si>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</si>
  <si>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</si>
  <si>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</si>
  <si>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</si>
  <si>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</si>
  <si>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</si>
  <si>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</si>
  <si>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</si>
  <si>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</si>
  <si>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</si>
  <si>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</si>
  <si>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</si>
  <si>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</si>
  <si>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</si>
  <si>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</si>
  <si>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</si>
  <si>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</si>
  <si>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</si>
  <si>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</si>
  <si>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</si>
  <si>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</si>
  <si>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</si>
  <si>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</si>
  <si>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</si>
  <si>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</si>
  <si>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</si>
  <si>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</si>
  <si>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</si>
  <si>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</si>
  <si>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</si>
  <si>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</si>
  <si>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</si>
  <si>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</si>
  <si>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</si>
  <si>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</si>
  <si>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</si>
  <si>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</si>
  <si>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</si>
  <si>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</si>
  <si>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</si>
  <si>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</si>
  <si>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</si>
  <si>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</si>
  <si>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</si>
  <si>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</si>
  <si>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</si>
  <si>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</si>
  <si>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</si>
  <si>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</si>
  <si>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</si>
  <si>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</si>
  <si>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</si>
  <si>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</si>
  <si>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</si>
  <si>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</si>
  <si>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</si>
  <si>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</si>
  <si>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</si>
  <si>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</si>
  <si>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</si>
  <si>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</si>
  <si>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</si>
  <si>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</si>
  <si>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</si>
  <si>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</si>
  <si>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</si>
  <si>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</si>
  <si>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</si>
  <si>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</si>
  <si>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</si>
  <si>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</si>
  <si>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</si>
  <si>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</si>
  <si>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</si>
  <si>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</si>
  <si>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</si>
  <si>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</si>
  <si>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</si>
  <si>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</si>
  <si>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</si>
  <si>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</si>
  <si>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</si>
  <si>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</si>
  <si>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</si>
  <si>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</si>
  <si>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</si>
  <si>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</si>
  <si>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</si>
  <si>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</si>
  <si>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</si>
  <si>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</si>
  <si>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</si>
  <si>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</si>
  <si>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</si>
  <si>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</si>
  <si>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</si>
  <si>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</si>
  <si>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</si>
  <si>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</si>
  <si>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</si>
  <si>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</si>
  <si>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</si>
  <si>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</si>
  <si>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</si>
  <si>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</si>
  <si>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</si>
  <si>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</si>
  <si>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</si>
  <si>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</si>
  <si>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</si>
  <si>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</si>
  <si>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</si>
  <si>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</si>
  <si>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</si>
  <si>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</si>
  <si>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</si>
  <si>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</si>
  <si>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</si>
  <si>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</si>
  <si>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</si>
  <si>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</si>
  <si>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</si>
  <si>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</si>
  <si>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</si>
  <si>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</si>
  <si>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</si>
  <si>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</si>
  <si>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</si>
  <si>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</si>
  <si>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</si>
  <si>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</si>
  <si>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</si>
  <si>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</si>
  <si>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</si>
  <si>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</si>
  <si>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</si>
  <si>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</si>
  <si>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</si>
  <si>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</si>
  <si>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</si>
  <si>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</si>
  <si>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</si>
  <si>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</si>
  <si>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</si>
  <si>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</si>
  <si>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</si>
  <si>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</si>
  <si>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</si>
  <si>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</si>
  <si>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</si>
  <si>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</si>
  <si>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</si>
  <si>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</si>
  <si>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</si>
  <si>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</si>
  <si>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</si>
  <si>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</si>
  <si>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</si>
  <si>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</si>
  <si>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</si>
  <si>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</si>
  <si>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</si>
  <si>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</si>
  <si>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</si>
  <si>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</si>
  <si>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</si>
  <si>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</si>
  <si>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</si>
  <si>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</si>
  <si>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</si>
  <si>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</si>
  <si>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</si>
  <si>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</si>
  <si>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</si>
  <si>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</si>
  <si>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</si>
  <si>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</si>
  <si>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</si>
  <si>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</si>
  <si>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</si>
  <si>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</si>
  <si>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</si>
  <si>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</si>
  <si>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</si>
  <si>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</si>
  <si>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</si>
  <si>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</si>
  <si>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</si>
  <si>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</si>
  <si>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</si>
  <si>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</si>
  <si>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</si>
  <si>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</si>
  <si>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</si>
  <si>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</si>
  <si>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</si>
  <si>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</si>
  <si>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</si>
  <si>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</si>
  <si>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</si>
  <si>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</si>
  <si>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</si>
  <si>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</si>
  <si>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</si>
  <si>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</si>
  <si>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</si>
  <si>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</si>
  <si>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</si>
  <si>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</si>
  <si>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</si>
  <si>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</si>
  <si>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</si>
  <si>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</si>
  <si>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</si>
  <si>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</si>
  <si>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</si>
  <si>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</si>
  <si>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</si>
  <si>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</si>
  <si>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</si>
  <si>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</si>
  <si>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</si>
  <si>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</si>
  <si>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</si>
  <si>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</si>
  <si>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</si>
  <si>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</si>
  <si>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</si>
  <si>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</si>
  <si>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</si>
  <si>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</si>
  <si>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</si>
  <si>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</si>
  <si>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</si>
  <si>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</si>
  <si>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</si>
  <si>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</si>
  <si>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</si>
  <si>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</si>
  <si>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</si>
  <si>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</si>
  <si>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</si>
  <si>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</si>
  <si>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</si>
  <si>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</si>
  <si>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</si>
  <si>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</si>
  <si>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</si>
  <si>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</si>
  <si>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</si>
  <si>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</si>
  <si>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</si>
  <si>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</si>
  <si>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</si>
  <si>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</si>
  <si>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</si>
  <si>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</si>
  <si>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</si>
  <si>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</si>
  <si>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</si>
  <si>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</si>
  <si>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</si>
  <si>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</si>
  <si>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</si>
  <si>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</si>
  <si>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</si>
  <si>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</si>
  <si>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</si>
  <si>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</si>
  <si>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</si>
  <si>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</si>
  <si>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</si>
  <si>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</si>
  <si>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</si>
  <si>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</si>
  <si>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</si>
  <si>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</si>
  <si>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</si>
  <si>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</si>
  <si>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</si>
  <si>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</si>
  <si>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</si>
  <si>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</si>
  <si>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</si>
  <si>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</si>
  <si>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</si>
  <si>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</si>
  <si>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</si>
  <si>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</si>
  <si>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</si>
  <si>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</si>
  <si>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</si>
  <si>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</si>
  <si>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</si>
  <si>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</si>
  <si>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</si>
  <si>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</si>
  <si>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</si>
  <si>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</si>
  <si>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</si>
  <si>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</si>
  <si>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</si>
  <si>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</si>
  <si>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</si>
  <si>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</si>
  <si>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</si>
  <si>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</si>
  <si>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</si>
  <si>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</si>
  <si>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</si>
  <si>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</si>
  <si>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</si>
  <si>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</si>
  <si>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</si>
  <si>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</si>
  <si>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</si>
  <si>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</si>
  <si>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</si>
  <si>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</si>
  <si>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</si>
  <si>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</si>
  <si>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</si>
  <si>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</si>
  <si>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</si>
  <si>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</si>
  <si>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</si>
  <si>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</si>
  <si>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</si>
  <si>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</si>
  <si>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</si>
  <si>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</si>
  <si>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</si>
  <si>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</si>
  <si>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</si>
  <si>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</si>
  <si>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</si>
  <si>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</si>
  <si>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</si>
  <si>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</si>
  <si>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</si>
  <si>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</si>
  <si>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</si>
  <si>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</si>
  <si>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</si>
  <si>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</si>
  <si>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</si>
  <si>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</si>
  <si>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</si>
  <si>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</si>
  <si>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</si>
  <si>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</si>
  <si>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</si>
  <si>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</si>
  <si>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</si>
  <si>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</si>
  <si>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</si>
  <si>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</si>
  <si>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</si>
  <si>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</si>
  <si>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</si>
  <si>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</si>
  <si>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</si>
  <si>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</si>
  <si>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</si>
  <si>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</si>
  <si>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</si>
  <si>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</si>
  <si>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</si>
  <si>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</si>
  <si>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</si>
  <si>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</si>
  <si>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</si>
  <si>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</si>
  <si>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</si>
  <si>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</si>
  <si>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</si>
  <si>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</si>
  <si>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</si>
  <si>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</si>
  <si>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</si>
  <si>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</si>
  <si>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</si>
  <si>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</si>
  <si>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</si>
  <si>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</si>
  <si>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</si>
  <si>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</si>
  <si>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</si>
  <si>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</si>
  <si>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</si>
  <si>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</si>
  <si>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</si>
  <si>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</si>
  <si>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</si>
  <si>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</si>
  <si>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</si>
  <si>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</si>
  <si>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</si>
  <si>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</si>
  <si>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</si>
  <si>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</si>
  <si>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</si>
  <si>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</si>
  <si>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</si>
  <si>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</si>
  <si>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</si>
  <si>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</si>
  <si>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</si>
  <si>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</si>
  <si>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</si>
  <si>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</si>
  <si>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</si>
  <si>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</si>
  <si>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</si>
  <si>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</si>
  <si>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</si>
  <si>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</si>
  <si>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</si>
  <si>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</si>
  <si>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</si>
  <si>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</si>
  <si>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</si>
  <si>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</si>
  <si>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</si>
  <si>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</si>
  <si>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</si>
  <si>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</si>
  <si>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</si>
  <si>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</si>
  <si>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</si>
  <si>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</si>
  <si>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</si>
  <si>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</si>
  <si>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</si>
  <si>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</si>
  <si>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</si>
  <si>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</si>
  <si>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</si>
  <si>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</si>
  <si>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</si>
  <si>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</si>
  <si>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</si>
  <si>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</si>
  <si>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</si>
  <si>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</si>
  <si>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</si>
  <si>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</si>
  <si>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</si>
  <si>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</si>
  <si>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</si>
  <si>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</si>
  <si>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</si>
  <si>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</si>
  <si>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</si>
  <si>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</si>
  <si>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</si>
  <si>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</si>
  <si>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</si>
  <si>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</si>
  <si>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</si>
  <si>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</si>
  <si>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</si>
  <si>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</si>
  <si>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</si>
  <si>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</si>
  <si>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</si>
  <si>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</si>
  <si>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</si>
  <si>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</si>
  <si>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</si>
  <si>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</si>
  <si>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</si>
  <si>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</si>
  <si>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</si>
  <si>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</si>
  <si>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</si>
  <si>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</si>
  <si>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</si>
  <si>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</si>
  <si>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</si>
  <si>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</si>
  <si>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</si>
  <si>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</si>
  <si>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</si>
  <si>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</si>
  <si>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</si>
  <si>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</si>
  <si>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</si>
  <si>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</si>
  <si>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</si>
  <si>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</si>
  <si>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</si>
  <si>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</si>
  <si>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</si>
  <si>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</si>
  <si>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</si>
  <si>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</si>
  <si>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</si>
  <si>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</si>
  <si>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</si>
  <si>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</si>
  <si>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</si>
  <si>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</si>
  <si>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</si>
  <si>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</si>
  <si>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</si>
  <si>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</si>
  <si>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</si>
  <si>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</si>
  <si>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</si>
  <si>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</si>
  <si>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</si>
  <si>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</si>
  <si>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</si>
  <si>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</si>
  <si>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</si>
  <si>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</si>
  <si>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</si>
  <si>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</si>
  <si>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</si>
  <si>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</si>
  <si>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</si>
  <si>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</si>
  <si>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</si>
  <si>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</si>
  <si>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</si>
  <si>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</si>
  <si>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</si>
  <si>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</si>
  <si>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</si>
  <si>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</si>
  <si>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</si>
  <si>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</si>
  <si>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</si>
  <si>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</si>
  <si>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</si>
  <si>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</si>
  <si>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</si>
  <si>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</si>
  <si>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</si>
  <si>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</si>
  <si>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</si>
  <si>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</si>
  <si>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</si>
  <si>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</si>
  <si>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</si>
  <si>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</si>
  <si>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</si>
  <si>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</si>
  <si>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</si>
  <si>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</si>
  <si>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</si>
  <si>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</si>
  <si>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</si>
  <si>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</si>
  <si>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</si>
  <si>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</si>
  <si>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</si>
  <si>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</si>
  <si>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</si>
  <si>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</si>
  <si>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</si>
  <si>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</si>
  <si>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</si>
  <si>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</si>
  <si>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</si>
  <si>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</si>
  <si>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</si>
  <si>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</si>
  <si>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</si>
  <si>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</si>
  <si>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</si>
  <si>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</si>
  <si>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</si>
  <si>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</si>
  <si>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</si>
  <si>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</si>
  <si>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</si>
  <si>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</si>
  <si>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</si>
  <si>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</si>
  <si>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</si>
  <si>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</si>
  <si>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</si>
  <si>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</si>
  <si>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</si>
  <si>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</si>
  <si>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</si>
  <si>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</si>
  <si>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</si>
  <si>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</si>
  <si>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</si>
  <si>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</si>
  <si>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</si>
  <si>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</si>
  <si>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</si>
  <si>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</si>
  <si>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</si>
  <si>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</si>
  <si>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</si>
  <si>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</si>
  <si>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</si>
  <si>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</si>
  <si>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</si>
  <si>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</si>
  <si>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</si>
  <si>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</si>
  <si>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</si>
  <si>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</si>
  <si>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</si>
  <si>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</si>
  <si>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</si>
  <si>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</si>
  <si>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</si>
  <si>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</si>
  <si>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</si>
  <si>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</si>
  <si>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</si>
  <si>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</si>
  <si>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</si>
  <si>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</si>
  <si>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</si>
  <si>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</si>
  <si>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</si>
  <si>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</si>
  <si>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</si>
  <si>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</si>
  <si>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</si>
  <si>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</si>
  <si>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</si>
  <si>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</si>
  <si>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</si>
  <si>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</si>
  <si>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</si>
  <si>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</si>
  <si>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</si>
  <si>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</si>
  <si>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</si>
  <si>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</si>
  <si>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</si>
  <si>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</si>
  <si>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</si>
  <si>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</si>
  <si>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</si>
  <si>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</si>
  <si>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</si>
  <si>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</si>
  <si>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</si>
  <si>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</si>
  <si>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</si>
  <si>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</si>
  <si>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</si>
  <si>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</si>
  <si>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</si>
  <si>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</si>
  <si>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</si>
  <si>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</si>
  <si>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</si>
  <si>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</si>
  <si>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</si>
  <si>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</si>
  <si>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</si>
  <si>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</si>
  <si>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</si>
  <si>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</si>
  <si>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</si>
  <si>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</si>
  <si>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</si>
  <si>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</si>
  <si>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</si>
  <si>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</si>
  <si>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</si>
  <si>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</si>
  <si>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</si>
  <si>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</si>
  <si>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</si>
  <si>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</si>
  <si>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</si>
  <si>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</si>
  <si>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</si>
  <si>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</si>
  <si>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</si>
  <si>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</si>
  <si>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</si>
  <si>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</si>
  <si>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</si>
  <si>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</si>
  <si>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</si>
  <si>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</si>
  <si>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</si>
  <si>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</si>
  <si>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</si>
  <si>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</si>
  <si>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</si>
  <si>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</si>
  <si>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</si>
  <si>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</si>
  <si>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</si>
  <si>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</si>
  <si>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</si>
  <si>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</si>
  <si>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</si>
  <si>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</si>
  <si>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</si>
  <si>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</si>
  <si>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</si>
  <si>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</si>
  <si>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</si>
  <si>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</si>
  <si>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</si>
  <si>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</si>
  <si>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</si>
  <si>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</si>
  <si>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</si>
  <si>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</si>
  <si>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</si>
  <si>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</si>
  <si>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</si>
  <si>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</si>
  <si>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</si>
  <si>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</si>
  <si>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</si>
  <si>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</si>
  <si>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</si>
  <si>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</si>
  <si>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</si>
  <si>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</si>
  <si>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</si>
  <si>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</si>
  <si>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</si>
  <si>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</si>
  <si>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</si>
  <si>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</si>
  <si>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</si>
  <si>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</si>
  <si>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</si>
  <si>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</si>
  <si>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</si>
  <si>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</si>
  <si>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</si>
  <si>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</si>
  <si>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</si>
  <si>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</si>
  <si>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</si>
  <si>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</si>
  <si>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</si>
  <si>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</si>
  <si>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</si>
  <si>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</si>
  <si>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</si>
  <si>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</si>
  <si>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</si>
  <si>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</si>
  <si>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</si>
  <si>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</si>
  <si>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</si>
  <si>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</si>
  <si>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</si>
  <si>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</si>
  <si>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</si>
  <si>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</si>
  <si>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</si>
  <si>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</si>
  <si>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</si>
  <si>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</si>
  <si>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</si>
  <si>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</si>
  <si>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</si>
  <si>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</si>
  <si>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</si>
  <si>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</si>
  <si>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</si>
  <si>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</si>
  <si>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</si>
  <si>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</si>
  <si>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</si>
  <si>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</si>
  <si>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</si>
  <si>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</si>
  <si>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</si>
  <si>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</si>
  <si>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</si>
  <si>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</si>
  <si>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</si>
  <si>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</si>
  <si>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</si>
  <si>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</si>
  <si>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</si>
  <si>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</si>
  <si>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</si>
  <si>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</si>
  <si>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</si>
  <si>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</si>
  <si>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</si>
  <si>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</si>
  <si>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</si>
  <si>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</si>
  <si>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</si>
  <si>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</si>
  <si>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</si>
  <si>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</si>
  <si>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</si>
  <si>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</si>
  <si>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</si>
  <si>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</si>
  <si>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</si>
  <si>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</si>
  <si>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</si>
  <si>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</si>
  <si>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</si>
  <si>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</si>
  <si>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</si>
  <si>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</si>
  <si>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</si>
  <si>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</si>
  <si>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</si>
  <si>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</si>
  <si>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</si>
  <si>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</si>
  <si>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</si>
  <si>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</si>
  <si>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</si>
  <si>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</si>
  <si>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</si>
  <si>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</si>
  <si>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</si>
  <si>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</si>
  <si>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</si>
  <si>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</si>
  <si>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</si>
  <si>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</si>
  <si>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</si>
  <si>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</si>
  <si>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</si>
  <si>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</si>
  <si>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</si>
  <si>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</si>
  <si>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</si>
  <si>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</si>
  <si>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</si>
  <si>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</si>
  <si>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</si>
  <si>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</si>
  <si>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</si>
  <si>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</si>
  <si>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</si>
  <si>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</si>
  <si>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</si>
  <si>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</si>
  <si>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</si>
  <si>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</si>
  <si>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</si>
  <si>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</si>
  <si>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</si>
  <si>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</si>
  <si>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</si>
  <si>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</si>
  <si>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</si>
  <si>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</si>
  <si>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</si>
  <si>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</si>
  <si>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</si>
  <si>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</si>
  <si>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</si>
  <si>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</si>
  <si>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</si>
  <si>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</si>
  <si>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</si>
  <si>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</si>
  <si>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</si>
  <si>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</si>
  <si>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</si>
  <si>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</si>
  <si>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</si>
  <si>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</si>
  <si>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</si>
  <si>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</si>
  <si>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</si>
  <si>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</si>
  <si>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</si>
  <si>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</si>
  <si>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</si>
  <si>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</si>
  <si>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</si>
  <si>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</si>
  <si>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</si>
  <si>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</si>
  <si>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</si>
  <si>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</si>
  <si>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</si>
  <si>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</si>
  <si>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</si>
  <si>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</si>
  <si>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</si>
  <si>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</si>
  <si>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</si>
  <si>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</si>
  <si>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</si>
  <si>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</si>
  <si>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</si>
  <si>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</si>
  <si>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</si>
  <si>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</si>
  <si>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</si>
  <si>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</si>
  <si>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</si>
  <si>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</si>
  <si>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</si>
  <si>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</si>
  <si>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</si>
  <si>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</si>
  <si>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</si>
  <si>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</si>
  <si>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</si>
  <si>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</si>
  <si>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</si>
  <si>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</si>
  <si>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</si>
  <si>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</si>
  <si>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</si>
  <si>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</si>
  <si>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</si>
  <si>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</si>
  <si>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</si>
  <si>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</si>
  <si>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</si>
  <si>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</si>
  <si>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</si>
  <si>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</si>
  <si>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</si>
  <si>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</si>
  <si>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</si>
  <si>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</si>
  <si>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</si>
  <si>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</si>
  <si>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</si>
  <si>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</si>
  <si>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</si>
  <si>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</si>
  <si>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</si>
  <si>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</si>
  <si>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</si>
  <si>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</si>
  <si>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</si>
  <si>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</si>
  <si>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</si>
  <si>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</si>
  <si>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</si>
  <si>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</si>
  <si>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</si>
  <si>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</si>
  <si>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</si>
  <si>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</si>
  <si>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</si>
  <si>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</si>
  <si>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</si>
  <si>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</si>
  <si>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</si>
  <si>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</si>
  <si>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</si>
  <si>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</si>
  <si>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</si>
  <si>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</si>
  <si>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</si>
  <si>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</si>
  <si>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</si>
  <si>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</si>
  <si>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</si>
  <si>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</si>
  <si>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</si>
  <si>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</si>
  <si>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</si>
  <si>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</si>
  <si>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</si>
  <si>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</si>
  <si>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</si>
  <si>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</si>
  <si>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</si>
  <si>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</si>
  <si>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</si>
  <si>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</si>
  <si>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</si>
  <si>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</si>
  <si>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</si>
  <si>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</si>
  <si>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</si>
  <si>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</si>
  <si>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</si>
  <si>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</si>
  <si>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</si>
  <si>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</si>
  <si>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</si>
  <si>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</si>
  <si>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</si>
  <si>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</si>
  <si>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</si>
  <si>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</si>
  <si>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</si>
  <si>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</si>
  <si>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</si>
  <si>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</si>
  <si>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</si>
  <si>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</si>
  <si>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</si>
  <si>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</si>
  <si>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</si>
  <si>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</si>
  <si>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</si>
  <si>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</si>
  <si>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</si>
  <si>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</si>
  <si>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</si>
  <si>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</si>
  <si>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</si>
  <si>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</si>
  <si>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</si>
  <si>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</si>
  <si>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</si>
  <si>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</si>
  <si>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</si>
  <si>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</si>
  <si>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</si>
  <si>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</si>
  <si>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</si>
  <si>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</si>
  <si>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</si>
  <si>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</si>
  <si>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</si>
  <si>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</si>
  <si>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</si>
  <si>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</si>
  <si>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</si>
  <si>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</si>
  <si>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</si>
  <si>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</si>
  <si>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</si>
  <si>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</si>
  <si>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</si>
  <si>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</si>
  <si>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</si>
  <si>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</si>
  <si>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</si>
  <si>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</si>
  <si>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</si>
  <si>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</si>
  <si>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</si>
  <si>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</si>
  <si>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</si>
  <si>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</si>
  <si>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</si>
  <si>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</si>
  <si>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</si>
  <si>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</si>
  <si>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</si>
  <si>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</si>
  <si>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</si>
  <si>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</si>
  <si>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</si>
  <si>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</si>
  <si>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</si>
  <si>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</si>
  <si>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</si>
  <si>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</si>
  <si>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</si>
  <si>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</si>
  <si>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</si>
  <si>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</si>
  <si>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</si>
  <si>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</si>
  <si>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</si>
  <si>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</si>
  <si>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</si>
  <si>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</si>
  <si>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</si>
  <si>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</si>
  <si>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</si>
  <si>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</si>
  <si>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</si>
  <si>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</si>
  <si>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</si>
  <si>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</si>
  <si>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</si>
  <si>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</si>
  <si>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</si>
  <si>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</si>
  <si>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</si>
  <si>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</si>
  <si>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</si>
  <si>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</si>
  <si>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</si>
  <si>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</si>
  <si>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</si>
  <si>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</si>
  <si>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</si>
  <si>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</si>
  <si>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</si>
  <si>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</si>
  <si>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</si>
  <si>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</si>
  <si>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</si>
  <si>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</si>
  <si>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</si>
  <si>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</si>
  <si>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</si>
  <si>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</si>
  <si>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</si>
  <si>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</si>
  <si>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</si>
  <si>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</si>
  <si>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</si>
  <si>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</si>
  <si>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</si>
  <si>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</si>
  <si>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</si>
  <si>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</si>
  <si>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</si>
  <si>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</si>
  <si>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</si>
  <si>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</si>
  <si>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</si>
  <si>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</si>
  <si>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</si>
  <si>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</si>
  <si>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</si>
  <si>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</si>
  <si>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</si>
  <si>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</si>
  <si>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</si>
  <si>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</si>
  <si>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</si>
  <si>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</si>
  <si>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</si>
  <si>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</si>
  <si>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</si>
  <si>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</si>
  <si>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</si>
  <si>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</si>
  <si>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</si>
  <si>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</si>
  <si>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</si>
  <si>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</si>
  <si>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</si>
  <si>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</si>
  <si>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</si>
  <si>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</si>
  <si>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</si>
  <si>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</si>
  <si>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</si>
  <si>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</si>
  <si>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</si>
  <si>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</si>
  <si>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</si>
  <si>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</si>
  <si>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</si>
  <si>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</si>
  <si>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</si>
  <si>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</si>
  <si>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</si>
  <si>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</si>
  <si>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</si>
  <si>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</si>
  <si>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</si>
  <si>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</si>
  <si>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</si>
  <si>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</si>
  <si>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</si>
  <si>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</si>
  <si>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</si>
  <si>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</si>
  <si>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</si>
  <si>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</si>
  <si>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</si>
  <si>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</si>
  <si>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</si>
  <si>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</si>
  <si>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</si>
  <si>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</si>
  <si>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</si>
  <si>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</si>
  <si>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</si>
  <si>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</si>
  <si>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</si>
  <si>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</si>
  <si>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</si>
  <si>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</si>
  <si>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</si>
  <si>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</si>
  <si>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</si>
  <si>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</si>
  <si>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</si>
  <si>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</si>
  <si>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</si>
  <si>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</si>
  <si>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</si>
  <si>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</si>
  <si>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</si>
  <si>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</si>
  <si>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</si>
  <si>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</si>
  <si>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</si>
  <si>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</si>
  <si>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</si>
  <si>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</si>
  <si>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</si>
  <si>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</si>
  <si>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</si>
  <si>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</si>
  <si>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</si>
  <si>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</si>
  <si>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</si>
  <si>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</si>
  <si>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</si>
  <si>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</si>
  <si>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</si>
  <si>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</si>
  <si>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</si>
  <si>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</si>
  <si>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</si>
  <si>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</si>
  <si>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</si>
  <si>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</si>
  <si>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</si>
  <si>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</si>
  <si>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</si>
  <si>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</si>
  <si>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</si>
  <si>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</si>
  <si>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</si>
  <si>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</si>
  <si>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</si>
  <si>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</si>
  <si>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</si>
  <si>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</si>
  <si>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</si>
  <si>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</si>
  <si>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</si>
  <si>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</si>
  <si>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</si>
  <si>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</si>
  <si>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</si>
  <si>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</si>
  <si>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</si>
  <si>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</si>
  <si>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</si>
  <si>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</si>
  <si>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</si>
  <si>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</si>
  <si>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</si>
  <si>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</si>
  <si>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</si>
  <si>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</si>
  <si>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</si>
  <si>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</si>
  <si>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</si>
  <si>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</si>
  <si>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</si>
  <si>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</si>
  <si>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</si>
  <si>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</si>
  <si>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</si>
  <si>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</si>
  <si>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</si>
  <si>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</si>
  <si>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</si>
  <si>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</si>
  <si>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</si>
  <si>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</si>
  <si>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</si>
  <si>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</si>
  <si>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</si>
  <si>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</si>
  <si>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</si>
  <si>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</si>
  <si>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</si>
  <si>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</si>
  <si>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</si>
  <si>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</si>
  <si>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</si>
  <si>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</si>
  <si>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</si>
  <si>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</si>
  <si>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</si>
  <si>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</si>
  <si>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</si>
  <si>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</si>
  <si>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</si>
  <si>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</si>
  <si>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</si>
  <si>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</si>
  <si>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</si>
  <si>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</si>
  <si>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</si>
  <si>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</si>
  <si>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</si>
  <si>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</si>
  <si>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</si>
  <si>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</si>
  <si>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</si>
  <si>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</si>
  <si>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</si>
  <si>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</si>
  <si>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</si>
  <si>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</si>
  <si>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</si>
  <si>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</si>
  <si>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</si>
  <si>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</si>
  <si>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</si>
  <si>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</si>
  <si>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</si>
  <si>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</si>
  <si>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</si>
  <si>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</si>
  <si>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</si>
  <si>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</si>
  <si>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</si>
  <si>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</si>
  <si>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</si>
  <si>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</si>
  <si>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</si>
  <si>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</si>
  <si>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</si>
  <si>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</si>
  <si>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</si>
  <si>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</si>
  <si>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</si>
  <si>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</si>
  <si>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</si>
  <si>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</si>
  <si>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</si>
  <si>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</si>
  <si>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</si>
  <si>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</si>
  <si>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</si>
  <si>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</si>
  <si>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</si>
  <si>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</si>
  <si>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</si>
  <si>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</si>
  <si>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</si>
  <si>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</si>
  <si>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</si>
  <si>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</si>
  <si>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</si>
  <si>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</si>
  <si>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</si>
  <si>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</si>
  <si>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</si>
  <si>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</si>
  <si>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</si>
  <si>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</si>
  <si>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</si>
  <si>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</si>
  <si>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</si>
  <si>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</si>
  <si>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</si>
  <si>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</si>
  <si>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</si>
  <si>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</si>
  <si>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</si>
  <si>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</si>
  <si>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</si>
  <si>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</si>
  <si>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</si>
  <si>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</si>
  <si>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</si>
  <si>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</si>
  <si>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</si>
  <si>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</si>
  <si>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</si>
  <si>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</si>
  <si>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</si>
  <si>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</si>
  <si>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</si>
  <si>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</si>
  <si>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</si>
  <si>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</si>
  <si>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</si>
  <si>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</si>
  <si>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</si>
  <si>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</si>
  <si>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</si>
  <si>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</si>
  <si>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</si>
  <si>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</si>
  <si>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</si>
  <si>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</si>
  <si>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</si>
  <si>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</si>
  <si>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</si>
  <si>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</si>
  <si>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</si>
  <si>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</si>
  <si>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</si>
  <si>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</si>
  <si>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</si>
  <si>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</si>
  <si>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</si>
  <si>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</si>
  <si>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</si>
  <si>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</si>
  <si>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</si>
  <si>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</si>
  <si>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</si>
  <si>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</si>
  <si>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</si>
  <si>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</si>
  <si>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</si>
  <si>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</si>
  <si>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</si>
  <si>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</si>
  <si>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</si>
  <si>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</si>
  <si>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</si>
  <si>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</si>
  <si>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</si>
  <si>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</si>
  <si>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</si>
  <si>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</si>
  <si>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</si>
  <si>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</si>
  <si>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</si>
  <si>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</si>
  <si>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</si>
  <si>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</si>
  <si>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</si>
  <si>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</si>
  <si>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</si>
  <si>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</si>
  <si>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</si>
  <si>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</si>
  <si>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</si>
  <si>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</si>
  <si>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</si>
  <si>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</si>
  <si>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</si>
  <si>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</si>
  <si>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</si>
  <si>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</si>
  <si>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</si>
  <si>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</si>
  <si>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</si>
  <si>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</si>
  <si>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</si>
  <si>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</si>
  <si>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</si>
  <si>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</si>
  <si>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</si>
  <si>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</si>
  <si>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</si>
  <si>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</si>
  <si>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</si>
  <si>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</si>
  <si>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</si>
  <si>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</si>
  <si>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</si>
  <si>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</si>
  <si>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</si>
  <si>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</si>
  <si>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</si>
  <si>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</si>
  <si>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</si>
  <si>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</si>
  <si>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</si>
  <si>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</si>
  <si>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</si>
  <si>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</si>
  <si>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</si>
  <si>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</si>
  <si>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</si>
  <si>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</si>
  <si>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</si>
  <si>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</si>
  <si>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</si>
  <si>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</si>
  <si>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</si>
  <si>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</si>
  <si>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</si>
  <si>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</si>
  <si>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</si>
  <si>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</si>
  <si>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</si>
  <si>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</si>
  <si>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</si>
  <si>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</si>
  <si>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</si>
  <si>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</si>
  <si>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</si>
  <si>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</si>
  <si>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</si>
  <si>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</si>
  <si>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</si>
  <si>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</si>
  <si>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</si>
  <si>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</si>
  <si>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</si>
  <si>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</si>
  <si>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</si>
  <si>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</si>
  <si>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</si>
  <si>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</si>
  <si>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</si>
  <si>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</si>
  <si>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</si>
  <si>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</si>
  <si>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</si>
  <si>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</si>
  <si>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</si>
  <si>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</si>
  <si>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</si>
  <si>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</si>
  <si>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</si>
  <si>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</si>
  <si>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</si>
  <si>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</si>
  <si>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</si>
  <si>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</si>
  <si>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</si>
  <si>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</si>
  <si>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</si>
  <si>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</si>
  <si>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</si>
  <si>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</si>
  <si>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</si>
  <si>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</si>
  <si>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</si>
  <si>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</si>
  <si>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</si>
  <si>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</si>
  <si>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</si>
  <si>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</si>
  <si>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</si>
  <si>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</si>
  <si>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</si>
  <si>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</si>
  <si>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</si>
  <si>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</si>
  <si>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</si>
  <si>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</si>
  <si>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</si>
  <si>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</si>
  <si>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</si>
  <si>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</si>
  <si>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</si>
  <si>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</si>
  <si>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</si>
  <si>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</si>
  <si>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</si>
  <si>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</si>
  <si>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</si>
  <si>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</si>
  <si>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</si>
  <si>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</si>
  <si>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</si>
  <si>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</si>
  <si>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</si>
  <si>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</si>
  <si>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</si>
  <si>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</si>
  <si>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</si>
  <si>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</si>
  <si>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</si>
  <si>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</si>
  <si>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</si>
  <si>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</si>
  <si>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</si>
  <si>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</si>
  <si>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</si>
  <si>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</si>
  <si>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</si>
  <si>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</si>
  <si>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</si>
  <si>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</si>
  <si>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</si>
  <si>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</si>
  <si>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</si>
  <si>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</si>
  <si>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</si>
  <si>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</si>
  <si>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</si>
  <si>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</si>
  <si>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</si>
  <si>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</si>
  <si>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</si>
  <si>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</si>
  <si>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</si>
  <si>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</si>
  <si>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</si>
  <si>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</si>
  <si>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</si>
  <si>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</si>
  <si>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</si>
  <si>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</si>
  <si>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</si>
  <si>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</si>
  <si>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</si>
  <si>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</si>
  <si>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</si>
  <si>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</si>
  <si>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</si>
  <si>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</si>
  <si>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</si>
  <si>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</si>
  <si>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</si>
  <si>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</si>
  <si>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</si>
  <si>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</si>
  <si>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</si>
  <si>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</si>
  <si>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</si>
  <si>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</si>
  <si>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</si>
  <si>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</si>
  <si>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</si>
  <si>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</si>
  <si>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</si>
  <si>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</si>
  <si>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</si>
  <si>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</si>
  <si>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</si>
  <si>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</si>
  <si>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</si>
  <si>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</si>
  <si>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</si>
  <si>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</si>
  <si>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</si>
  <si>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</si>
  <si>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</si>
  <si>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</si>
  <si>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</si>
  <si>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</si>
  <si>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</si>
  <si>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</si>
  <si>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</si>
  <si>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</si>
  <si>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</si>
  <si>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</si>
  <si>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</si>
  <si>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</si>
  <si>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</si>
  <si>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</si>
  <si>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</si>
  <si>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</si>
  <si>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</si>
  <si>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</si>
  <si>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</si>
  <si>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</si>
  <si>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</si>
  <si>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</si>
  <si>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</si>
  <si>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</si>
  <si>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</si>
  <si>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</si>
  <si>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</si>
  <si>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</si>
  <si>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</si>
  <si>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</si>
  <si>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</si>
  <si>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</si>
  <si>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</si>
  <si>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</si>
  <si>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</si>
  <si>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</si>
  <si>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</si>
  <si>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</si>
  <si>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</si>
  <si>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</si>
  <si>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</si>
  <si>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</si>
  <si>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</si>
  <si>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</si>
  <si>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</si>
  <si>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</si>
  <si>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</si>
  <si>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</si>
  <si>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</si>
  <si>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</si>
  <si>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</si>
  <si>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</si>
  <si>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</si>
  <si>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</si>
  <si>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</si>
  <si>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</si>
  <si>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</si>
  <si>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</si>
  <si>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</si>
  <si>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</si>
  <si>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</si>
  <si>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</si>
  <si>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</si>
  <si>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</si>
  <si>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</si>
  <si>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</si>
  <si>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</si>
  <si>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</si>
  <si>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</si>
  <si>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</si>
  <si>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</si>
  <si>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</si>
  <si>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</si>
  <si>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</si>
  <si>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</si>
  <si>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</si>
  <si>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</si>
  <si>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</si>
  <si>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</si>
  <si>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</si>
  <si>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</si>
  <si>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</si>
  <si>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</si>
  <si>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</si>
  <si>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</si>
  <si>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</si>
  <si>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</si>
  <si>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</si>
  <si>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</si>
  <si>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</si>
  <si>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</si>
  <si>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</si>
  <si>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</si>
  <si>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</si>
  <si>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</si>
  <si>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</si>
  <si>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</si>
  <si>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</si>
  <si>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</si>
  <si>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</si>
  <si>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</si>
  <si>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</si>
  <si>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</si>
  <si>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</si>
  <si>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</si>
  <si>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</si>
  <si>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</si>
  <si>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</si>
  <si>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</si>
  <si>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</si>
  <si>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</si>
  <si>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</si>
  <si>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</si>
  <si>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</si>
  <si>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</si>
  <si>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</si>
  <si>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</si>
  <si>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</si>
  <si>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</si>
  <si>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</si>
  <si>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</si>
  <si>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</si>
  <si>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</si>
  <si>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</si>
  <si>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</si>
  <si>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</si>
  <si>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</si>
  <si>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</si>
  <si>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</si>
  <si>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</si>
  <si>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</si>
  <si>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</si>
  <si>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</si>
  <si>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</si>
  <si>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</si>
  <si>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</si>
  <si>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</si>
  <si>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</si>
  <si>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</si>
  <si>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</si>
  <si>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</si>
  <si>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</si>
  <si>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</si>
  <si>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</si>
  <si>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</si>
  <si>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</si>
  <si>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</si>
  <si>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</si>
  <si>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</si>
  <si>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</si>
  <si>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</si>
  <si>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</si>
  <si>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</si>
  <si>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</si>
  <si>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</si>
  <si>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</si>
  <si>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</si>
  <si>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</si>
  <si>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</si>
  <si>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</si>
  <si>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</si>
  <si>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</si>
  <si>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</si>
  <si>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</si>
  <si>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</si>
  <si>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</si>
  <si>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</si>
  <si>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</si>
  <si>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</si>
  <si>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</si>
  <si>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</si>
  <si>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</si>
  <si>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</si>
  <si>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</si>
  <si>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</si>
  <si>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</si>
  <si>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</si>
  <si>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</si>
  <si>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</si>
  <si>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</si>
  <si>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</si>
  <si>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</si>
  <si>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</si>
  <si>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</si>
  <si>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</si>
  <si>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</si>
  <si>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</si>
  <si>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</si>
  <si>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</si>
  <si>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</si>
  <si>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</si>
  <si>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</si>
  <si>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</si>
  <si>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</si>
  <si>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</si>
  <si>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</si>
  <si>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</si>
  <si>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</si>
  <si>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</si>
  <si>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</si>
  <si>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</si>
  <si>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</si>
  <si>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</si>
  <si>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</si>
  <si>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</si>
  <si>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</si>
  <si>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</si>
  <si>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</si>
  <si>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</si>
  <si>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</si>
  <si>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</si>
  <si>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</si>
  <si>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</si>
  <si>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</si>
  <si>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</si>
  <si>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</si>
  <si>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</si>
  <si>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</si>
  <si>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</si>
  <si>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</si>
  <si>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</si>
  <si>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</si>
  <si>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</si>
  <si>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</si>
  <si>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</si>
  <si>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</si>
  <si>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</si>
  <si>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</si>
  <si>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</si>
  <si>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</si>
  <si>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</si>
  <si>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</si>
  <si>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</si>
  <si>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</si>
  <si>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</si>
  <si>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</si>
  <si>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</si>
  <si>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</si>
  <si>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</si>
  <si>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</si>
  <si>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</si>
  <si>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</si>
  <si>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</si>
  <si>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</si>
  <si>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</si>
  <si>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</si>
  <si>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</si>
  <si>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</si>
  <si>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</si>
  <si>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</si>
  <si>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</si>
  <si>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</si>
  <si>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</si>
  <si>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</si>
  <si>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</si>
  <si>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</si>
  <si>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</si>
  <si>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</si>
  <si>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</si>
  <si>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</si>
  <si>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</si>
  <si>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</si>
  <si>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</si>
  <si>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</si>
  <si>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</si>
  <si>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</si>
  <si>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</si>
  <si>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</si>
  <si>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</si>
  <si>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</si>
  <si>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</si>
  <si>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</si>
  <si>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</si>
  <si>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</si>
  <si>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</si>
  <si>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</si>
  <si>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</si>
  <si>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</si>
  <si>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</si>
  <si>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</si>
  <si>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</si>
  <si>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</si>
  <si>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</si>
  <si>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</si>
  <si>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</si>
  <si>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</si>
  <si>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</si>
  <si>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</si>
  <si>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</si>
  <si>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</si>
  <si>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</si>
  <si>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</si>
  <si>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</si>
  <si>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</si>
  <si>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</si>
  <si>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</si>
  <si>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</si>
  <si>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</si>
  <si>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</si>
  <si>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</si>
  <si>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</si>
  <si>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</si>
  <si>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</si>
  <si>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</si>
  <si>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</si>
  <si>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</si>
  <si>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</si>
  <si>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</si>
  <si>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</si>
  <si>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</si>
  <si>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</si>
  <si>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</si>
  <si>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</si>
  <si>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</si>
  <si>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</si>
  <si>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</si>
  <si>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</si>
  <si>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</si>
  <si>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</si>
  <si>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</si>
  <si>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</si>
  <si>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</si>
  <si>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</si>
  <si>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</si>
  <si>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</si>
  <si>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</si>
  <si>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</si>
  <si>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</si>
  <si>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</si>
  <si>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</si>
  <si>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</si>
  <si>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</si>
  <si>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</si>
  <si>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</si>
  <si>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</si>
  <si>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</si>
  <si>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</si>
  <si>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</si>
  <si>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</si>
  <si>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</si>
  <si>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</si>
  <si>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</si>
  <si>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</si>
  <si>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</si>
  <si>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</si>
  <si>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</si>
  <si>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</si>
  <si>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</si>
  <si>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</si>
  <si>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</si>
  <si>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</si>
  <si>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</si>
  <si>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</si>
  <si>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</si>
  <si>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</si>
  <si>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</si>
  <si>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</si>
  <si>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</si>
  <si>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</si>
  <si>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</si>
  <si>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</si>
  <si>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</si>
  <si>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</si>
  <si>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</si>
  <si>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</si>
  <si>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</si>
  <si>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</si>
  <si>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</si>
  <si>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</si>
  <si>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</si>
  <si>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</si>
  <si>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</si>
  <si>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</si>
  <si>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</si>
  <si>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</si>
  <si>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</si>
  <si>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</si>
  <si>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</si>
  <si>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</si>
  <si>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</si>
  <si>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</si>
  <si>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</si>
  <si>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</si>
  <si>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</si>
  <si>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</si>
  <si>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</si>
  <si>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</si>
  <si>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</si>
  <si>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</si>
  <si>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</si>
  <si>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</si>
  <si>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</si>
  <si>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</si>
  <si>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</si>
  <si>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</si>
  <si>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</si>
  <si>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</si>
  <si>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</si>
  <si>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</si>
  <si>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</si>
  <si>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</si>
  <si>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</si>
  <si>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</si>
  <si>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</si>
  <si>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</si>
  <si>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</si>
  <si>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</si>
  <si>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</si>
  <si>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</si>
  <si>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</si>
  <si>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</si>
  <si>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</si>
  <si>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</si>
  <si>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</si>
  <si>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</si>
  <si>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</si>
  <si>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</si>
  <si>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</si>
  <si>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</si>
  <si>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</si>
  <si>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</si>
  <si>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</si>
  <si>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</si>
  <si>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</si>
  <si>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</si>
  <si>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</si>
  <si>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</si>
  <si>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</si>
  <si>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</si>
  <si>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</si>
  <si>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</si>
  <si>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</si>
  <si>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</si>
  <si>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</si>
  <si>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</si>
  <si>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</si>
  <si>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</si>
  <si>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</si>
  <si>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</si>
  <si>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</si>
  <si>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</si>
  <si>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</si>
  <si>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</si>
  <si>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</si>
  <si>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</si>
  <si>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</si>
  <si>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</si>
  <si>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</si>
  <si>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</si>
  <si>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</si>
  <si>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</si>
  <si>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</si>
  <si>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</si>
  <si>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</si>
  <si>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</si>
  <si>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</si>
  <si>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</si>
  <si>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</si>
  <si>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</si>
  <si>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</si>
  <si>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</si>
  <si>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</si>
  <si>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</si>
  <si>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</si>
  <si>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</si>
  <si>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</si>
  <si>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</si>
  <si>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</si>
  <si>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</si>
  <si>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</si>
  <si>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</si>
  <si>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</si>
  <si>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</si>
  <si>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</si>
  <si>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</si>
  <si>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</si>
  <si>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</si>
  <si>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</si>
  <si>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</si>
  <si>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</si>
  <si>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</si>
  <si>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</si>
  <si>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</si>
  <si>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</si>
  <si>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</si>
  <si>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</si>
  <si>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</si>
  <si>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</si>
  <si>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</si>
  <si>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</si>
  <si>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</si>
  <si>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</si>
  <si>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</si>
  <si>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</si>
  <si>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</si>
  <si>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</si>
  <si>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</si>
  <si>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</si>
  <si>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</si>
  <si>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</si>
  <si>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</si>
  <si>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</si>
  <si>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</si>
  <si>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</si>
  <si>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</si>
  <si>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</si>
  <si>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</si>
  <si>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</si>
  <si>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</si>
  <si>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</si>
  <si>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</si>
  <si>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</si>
  <si>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</si>
  <si>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</si>
  <si>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</si>
  <si>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</si>
  <si>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</si>
  <si>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</si>
  <si>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</si>
  <si>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</si>
  <si>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</si>
  <si>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</si>
  <si>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</si>
  <si>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</si>
  <si>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</si>
  <si>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</si>
  <si>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</si>
  <si>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</si>
  <si>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</si>
  <si>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</si>
  <si>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</si>
  <si>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</si>
  <si>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</si>
  <si>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</si>
  <si>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</si>
  <si>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</si>
  <si>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</si>
  <si>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</si>
  <si>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</si>
  <si>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</si>
  <si>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</si>
  <si>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</si>
  <si>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</si>
  <si>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</si>
  <si>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</si>
  <si>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</si>
  <si>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</si>
  <si>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</si>
  <si>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</si>
  <si>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</si>
  <si>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</si>
  <si>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</si>
  <si>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</si>
  <si>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</si>
  <si>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</si>
  <si>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</si>
  <si>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</si>
  <si>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</si>
  <si>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</si>
  <si>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</si>
  <si>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</si>
  <si>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</si>
  <si>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</si>
  <si>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</si>
  <si>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</si>
  <si>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</si>
  <si>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</si>
  <si>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</si>
  <si>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</si>
  <si>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</si>
  <si>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</si>
  <si>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</si>
  <si>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</si>
  <si>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</si>
  <si>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</si>
  <si>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</si>
  <si>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</si>
  <si>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</si>
  <si>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</si>
  <si>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</si>
  <si>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</si>
  <si>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</si>
  <si>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</si>
  <si>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</si>
  <si>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</si>
  <si>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</si>
  <si>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</si>
  <si>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</si>
  <si>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</si>
  <si>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</si>
  <si>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</si>
  <si>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</si>
  <si>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</si>
  <si>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</si>
  <si>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</si>
  <si>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</si>
  <si>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</si>
  <si>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</si>
  <si>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</si>
  <si>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</si>
  <si>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</si>
  <si>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</si>
  <si>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</si>
  <si>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</si>
  <si>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</si>
  <si>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</si>
  <si>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</si>
  <si>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</si>
  <si>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</si>
  <si>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</si>
  <si>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</si>
  <si>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</si>
  <si>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</si>
  <si>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</si>
  <si>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</si>
  <si>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</si>
  <si>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</si>
  <si>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</si>
  <si>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</si>
  <si>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</si>
  <si>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</si>
  <si>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</si>
  <si>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</si>
  <si>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</si>
  <si>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</si>
  <si>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</si>
  <si>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</si>
  <si>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</si>
  <si>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</si>
  <si>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</si>
  <si>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</si>
  <si>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</si>
  <si>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</si>
  <si>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</si>
  <si>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</si>
  <si>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</si>
  <si>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</si>
  <si>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</si>
  <si>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</si>
  <si>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</si>
  <si>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</si>
  <si>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</si>
  <si>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</si>
  <si>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</si>
  <si>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</si>
  <si>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</si>
  <si>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</si>
  <si>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</si>
  <si>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</si>
  <si>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</si>
  <si>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</si>
  <si>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</si>
  <si>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</si>
  <si>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</si>
  <si>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</si>
  <si>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</si>
  <si>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</si>
  <si>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</si>
  <si>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</si>
  <si>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</si>
  <si>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</si>
  <si>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</si>
  <si>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</si>
  <si>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</si>
  <si>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</si>
  <si>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</si>
  <si>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</si>
  <si>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</si>
  <si>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</si>
  <si>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</si>
  <si>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</si>
  <si>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</si>
  <si>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</si>
  <si>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</si>
  <si>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</si>
  <si>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</si>
  <si>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</si>
  <si>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</si>
  <si>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</si>
  <si>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</si>
  <si>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</si>
  <si>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</si>
  <si>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</si>
  <si>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</si>
  <si>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</si>
  <si>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</si>
  <si>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</si>
  <si>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</si>
  <si>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</si>
  <si>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</si>
  <si>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</si>
  <si>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</si>
  <si>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</si>
  <si>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</si>
  <si>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</si>
  <si>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</si>
  <si>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</si>
  <si>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</si>
  <si>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</si>
  <si>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</si>
  <si>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</si>
  <si>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</si>
  <si>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</si>
  <si>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</si>
  <si>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</si>
  <si>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</si>
  <si>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</si>
  <si>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</si>
  <si>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</si>
  <si>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</si>
  <si>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</si>
  <si>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</si>
  <si>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</si>
  <si>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</si>
  <si>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</si>
  <si>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</si>
  <si>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</si>
  <si>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</si>
  <si>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</si>
  <si>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</si>
  <si>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</si>
  <si>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</si>
  <si>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</si>
  <si>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</si>
  <si>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</si>
  <si>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</si>
  <si>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</si>
  <si>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</si>
  <si>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</si>
  <si>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</si>
  <si>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</si>
  <si>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</si>
  <si>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</si>
  <si>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</si>
  <si>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</si>
  <si>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</si>
  <si>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</si>
  <si>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</si>
  <si>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</si>
  <si>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</si>
  <si>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</si>
  <si>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</si>
  <si>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</si>
  <si>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</si>
  <si>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</si>
  <si>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</si>
  <si>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</si>
  <si>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</si>
  <si>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</si>
  <si>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</si>
  <si>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</si>
  <si>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</si>
  <si>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</si>
  <si>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</si>
  <si>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</si>
  <si>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</si>
  <si>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</si>
  <si>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</si>
  <si>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</si>
  <si>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</si>
  <si>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</si>
  <si>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</si>
  <si>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</si>
  <si>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</si>
  <si>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</si>
  <si>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</si>
  <si>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</si>
  <si>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</si>
  <si>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</si>
  <si>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</si>
  <si>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</si>
  <si>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</si>
  <si>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</si>
  <si>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</si>
  <si>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</si>
  <si>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</si>
  <si>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</si>
  <si>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</si>
  <si>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</si>
  <si>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</si>
  <si>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</si>
  <si>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</si>
  <si>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</si>
  <si>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</si>
  <si>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</si>
  <si>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</si>
  <si>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</si>
  <si>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</si>
  <si>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</si>
  <si>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</si>
  <si>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</si>
  <si>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</si>
  <si>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</si>
  <si>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</si>
  <si>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</si>
  <si>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</si>
  <si>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</si>
  <si>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</si>
  <si>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</si>
  <si>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</si>
  <si>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</si>
  <si>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</si>
  <si>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</si>
  <si>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</si>
  <si>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</si>
  <si>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</si>
  <si>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</si>
  <si>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</si>
  <si>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</si>
  <si>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</si>
  <si>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</si>
  <si>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</si>
  <si>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</si>
  <si>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</si>
  <si>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</si>
  <si>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</si>
  <si>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</si>
  <si>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</si>
  <si>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</si>
  <si>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</si>
  <si>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</si>
  <si>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</si>
  <si>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</si>
  <si>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</si>
  <si>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</si>
  <si>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</si>
  <si>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</si>
  <si>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</si>
  <si>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</si>
  <si>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</si>
  <si>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</si>
  <si>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</si>
  <si>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</si>
  <si>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</si>
  <si>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</si>
  <si>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</si>
  <si>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</si>
  <si>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</si>
  <si>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</si>
  <si>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</si>
  <si>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</si>
  <si>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</si>
  <si>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</si>
  <si>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</si>
  <si>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</si>
  <si>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</si>
  <si>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</si>
  <si>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</si>
  <si>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</si>
  <si>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</si>
  <si>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</si>
  <si>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</si>
  <si>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</si>
  <si>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</si>
  <si>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</si>
  <si>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</si>
  <si>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</si>
  <si>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</si>
  <si>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</si>
  <si>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</si>
  <si>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</si>
  <si>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</si>
  <si>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</si>
  <si>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</si>
  <si>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</si>
  <si>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</si>
  <si>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</si>
  <si>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</si>
  <si>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</si>
  <si>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</si>
  <si>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</si>
  <si>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</si>
  <si>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</si>
  <si>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</si>
  <si>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</si>
  <si>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</si>
  <si>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</si>
  <si>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</si>
  <si>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</si>
  <si>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</si>
  <si>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</si>
  <si>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</si>
  <si>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</si>
  <si>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</si>
  <si>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</si>
  <si>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</si>
  <si>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</si>
  <si>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</si>
  <si>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</si>
  <si>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</si>
  <si>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</si>
  <si>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</si>
  <si>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</si>
  <si>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</si>
  <si>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</si>
  <si>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</si>
  <si>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</si>
  <si>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</si>
  <si>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</si>
  <si>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</si>
  <si>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</si>
  <si>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</si>
  <si>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</si>
  <si>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</si>
  <si>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</si>
  <si>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</si>
  <si>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</si>
  <si>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</si>
  <si>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</si>
  <si>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</si>
  <si>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</si>
  <si>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</si>
  <si>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</si>
  <si>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</si>
  <si>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</si>
  <si>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</si>
  <si>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</si>
  <si>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</si>
  <si>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</si>
  <si>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</si>
  <si>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</si>
  <si>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</si>
  <si>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</si>
  <si>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</si>
  <si>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</si>
  <si>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</si>
  <si>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</si>
  <si>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</si>
  <si>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</si>
  <si>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</si>
  <si>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</si>
  <si>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</si>
  <si>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</si>
  <si>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</si>
  <si>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</si>
  <si>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</si>
  <si>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</si>
  <si>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</si>
  <si>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</si>
  <si>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</si>
  <si>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</si>
  <si>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</si>
  <si>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</si>
  <si>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</si>
  <si>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</si>
  <si>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</si>
  <si>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</si>
  <si>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</si>
  <si>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</si>
  <si>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</si>
  <si>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</si>
  <si>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</si>
  <si>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</si>
  <si>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</si>
  <si>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</si>
  <si>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</si>
  <si>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</si>
  <si>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</si>
  <si>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</si>
  <si>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</si>
  <si>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</si>
  <si>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</si>
  <si>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</si>
  <si>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</si>
  <si>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</si>
  <si>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</si>
  <si>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</si>
  <si>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</si>
  <si>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</si>
  <si>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</si>
  <si>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</si>
  <si>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</si>
  <si>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</si>
  <si>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</si>
  <si>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</si>
  <si>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</si>
  <si>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</si>
  <si>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</si>
  <si>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</si>
  <si>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</si>
  <si>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</si>
  <si>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</si>
  <si>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</si>
  <si>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</si>
  <si>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</si>
  <si>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</si>
  <si>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</si>
  <si>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</si>
  <si>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</si>
  <si>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</si>
  <si>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</si>
  <si>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</si>
  <si>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</si>
  <si>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</si>
  <si>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</si>
  <si>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</si>
  <si>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</si>
  <si>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</si>
  <si>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</si>
  <si>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</si>
  <si>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</si>
  <si>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</si>
  <si>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</si>
  <si>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</si>
  <si>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</si>
  <si>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</si>
  <si>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</si>
  <si>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</si>
  <si>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</si>
  <si>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</si>
  <si>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</si>
  <si>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</si>
  <si>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</si>
  <si>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</si>
  <si>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</si>
  <si>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</si>
  <si>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</si>
  <si>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</si>
  <si>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</si>
  <si>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</si>
  <si>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</si>
  <si>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</si>
  <si>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</si>
  <si>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</si>
  <si>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</si>
  <si>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</si>
  <si>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</si>
  <si>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</si>
  <si>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</si>
  <si>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</si>
  <si>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</si>
  <si>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</si>
  <si>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</si>
  <si>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</si>
  <si>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</si>
  <si>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</si>
  <si>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</si>
  <si>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</si>
  <si>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</si>
  <si>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</si>
  <si>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</si>
  <si>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</si>
  <si>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</si>
  <si>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</si>
  <si>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</si>
  <si>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</si>
  <si>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</si>
  <si>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</si>
  <si>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</si>
  <si>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</si>
  <si>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</si>
  <si>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</si>
  <si>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</si>
  <si>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</si>
  <si>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</si>
  <si>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</si>
  <si>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</si>
  <si>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</si>
  <si>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</si>
  <si>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</si>
  <si>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</si>
  <si>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</si>
  <si>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</si>
  <si>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</si>
  <si>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</si>
  <si>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</si>
  <si>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</si>
  <si>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</si>
  <si>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</si>
  <si>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</si>
  <si>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</si>
  <si>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</si>
  <si>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</si>
  <si>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</si>
  <si>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</si>
  <si>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</si>
  <si>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</si>
  <si>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</si>
  <si>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</si>
  <si>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</si>
  <si>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</si>
  <si>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</si>
  <si>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</si>
  <si>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</si>
  <si>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</si>
  <si>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</si>
  <si>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</si>
  <si>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</si>
  <si>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</si>
  <si>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</si>
  <si>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</si>
  <si>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</si>
  <si>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</si>
  <si>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</si>
  <si>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</si>
  <si>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</si>
  <si>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</si>
  <si>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</si>
  <si>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</si>
  <si>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</si>
  <si>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</si>
  <si>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</si>
  <si>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</si>
  <si>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</si>
  <si>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</si>
  <si>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</si>
  <si>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</si>
  <si>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</si>
  <si>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</si>
  <si>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</si>
  <si>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</si>
  <si>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</si>
  <si>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</si>
  <si>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</si>
  <si>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</si>
  <si>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</si>
  <si>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</si>
  <si>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</si>
  <si>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</si>
  <si>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</si>
  <si>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</si>
  <si>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</si>
  <si>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</si>
  <si>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</si>
  <si>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</si>
  <si>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</si>
  <si>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</si>
  <si>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</si>
  <si>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</si>
  <si>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</si>
  <si>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</si>
  <si>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</si>
  <si>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</si>
  <si>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</si>
  <si>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</si>
  <si>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</si>
  <si>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</si>
  <si>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</si>
  <si>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</si>
  <si>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</si>
  <si>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</si>
  <si>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</si>
  <si>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</si>
  <si>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</si>
  <si>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</si>
  <si>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</si>
  <si>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</si>
  <si>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</si>
  <si>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</si>
  <si>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</si>
  <si>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</si>
  <si>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</si>
  <si>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</si>
  <si>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</si>
  <si>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</si>
  <si>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</si>
  <si>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</si>
  <si>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</si>
  <si>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</si>
  <si>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</si>
  <si>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</si>
  <si>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</si>
  <si>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</si>
  <si>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</si>
  <si>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</si>
  <si>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</si>
  <si>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</si>
  <si>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</si>
  <si>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</si>
  <si>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</si>
  <si>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</si>
  <si>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</si>
  <si>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</si>
  <si>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</si>
  <si>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</si>
  <si>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</si>
  <si>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</si>
  <si>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</si>
  <si>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</si>
  <si>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</si>
  <si>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</si>
  <si>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</si>
  <si>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</si>
  <si>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</si>
  <si>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</si>
  <si>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</si>
  <si>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</si>
  <si>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</si>
  <si>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</si>
  <si>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</si>
  <si>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</si>
  <si>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</si>
  <si>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</si>
  <si>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</si>
  <si>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</si>
  <si>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</si>
  <si>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</si>
  <si>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</si>
  <si>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</si>
  <si>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</si>
  <si>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</si>
  <si>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</si>
  <si>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</si>
  <si>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</si>
  <si>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</si>
  <si>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</si>
  <si>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</si>
  <si>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</si>
  <si>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</si>
  <si>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</si>
  <si>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</si>
  <si>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</si>
  <si>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</si>
  <si>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</si>
  <si>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</si>
  <si>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</si>
  <si>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</si>
  <si>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</si>
  <si>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</si>
  <si>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</si>
  <si>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</si>
  <si>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</si>
  <si>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</si>
  <si>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</si>
  <si>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</si>
  <si>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</si>
  <si>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</si>
  <si>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</si>
  <si>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</si>
  <si>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</si>
  <si>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</si>
  <si>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</si>
  <si>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</si>
  <si>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</si>
  <si>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</si>
  <si>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</si>
  <si>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</si>
  <si>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</si>
  <si>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</si>
  <si>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</si>
  <si>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</si>
  <si>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</si>
  <si>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</si>
  <si>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</si>
  <si>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</si>
  <si>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</si>
  <si>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</si>
  <si>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</si>
  <si>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</si>
  <si>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</si>
  <si>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</si>
  <si>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</si>
  <si>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</si>
  <si>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</si>
  <si>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</si>
  <si>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</si>
  <si>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</si>
  <si>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</si>
  <si>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</si>
  <si>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</si>
  <si>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</si>
  <si>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</si>
  <si>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</si>
  <si>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</si>
  <si>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</si>
  <si>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</si>
  <si>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</si>
  <si>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</si>
  <si>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</si>
  <si>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</si>
  <si>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</si>
  <si>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</si>
  <si>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</si>
  <si>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</si>
  <si>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</si>
  <si>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</si>
  <si>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</si>
  <si>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</si>
  <si>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</si>
  <si>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</si>
  <si>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</si>
  <si>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</si>
  <si>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</si>
  <si>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</si>
  <si>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</si>
  <si>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</si>
  <si>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</si>
  <si>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</si>
  <si>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</si>
  <si>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</si>
  <si>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</si>
  <si>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</si>
  <si>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</si>
  <si>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</si>
  <si>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</si>
  <si>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</si>
  <si>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</si>
  <si>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</si>
  <si>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</si>
  <si>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</si>
  <si>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</si>
  <si>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</si>
  <si>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</si>
  <si>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</si>
  <si>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</si>
  <si>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</si>
  <si>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</si>
  <si>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</si>
  <si>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</si>
  <si>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</si>
  <si>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</si>
  <si>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</si>
  <si>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</si>
  <si>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</si>
  <si>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</si>
  <si>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</si>
  <si>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</si>
  <si>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</si>
  <si>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</si>
  <si>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</si>
  <si>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</si>
  <si>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</si>
  <si>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</si>
  <si>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</si>
  <si>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</si>
  <si>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</si>
  <si>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</si>
  <si>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</si>
  <si>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</si>
  <si>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</si>
  <si>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</si>
  <si>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</si>
  <si>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</si>
  <si>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</si>
  <si>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</si>
  <si>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</si>
  <si>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</si>
  <si>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</si>
  <si>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</si>
  <si>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</si>
  <si>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</si>
  <si>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</si>
  <si>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</si>
  <si>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</si>
  <si>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</si>
  <si>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</si>
  <si>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</si>
  <si>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</si>
  <si>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</si>
  <si>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</si>
  <si>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</si>
  <si>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</si>
  <si>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</si>
  <si>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</si>
  <si>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</si>
  <si>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</si>
  <si>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</si>
  <si>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</si>
  <si>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</si>
  <si>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</si>
  <si>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</si>
  <si>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</si>
  <si>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</si>
  <si>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</si>
  <si>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</si>
  <si>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</si>
  <si>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</si>
  <si>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</si>
  <si>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</si>
  <si>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</si>
  <si>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</si>
  <si>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</si>
  <si>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</si>
  <si>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</si>
  <si>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</si>
  <si>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</si>
  <si>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</si>
  <si>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</si>
  <si>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</si>
  <si>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</si>
  <si>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</si>
  <si>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</si>
  <si>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</si>
  <si>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</si>
  <si>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</si>
  <si>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</si>
  <si>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</si>
  <si>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</si>
  <si>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</si>
  <si>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</si>
  <si>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</si>
  <si>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</si>
  <si>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</si>
  <si>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</si>
  <si>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</si>
  <si>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</si>
  <si>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</si>
  <si>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</si>
  <si>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</si>
  <si>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</si>
  <si>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</si>
  <si>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</si>
  <si>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</si>
  <si>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</si>
  <si>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</si>
  <si>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</si>
  <si>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</si>
  <si>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</si>
  <si>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</si>
  <si>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</si>
  <si>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</si>
  <si>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</si>
  <si>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</si>
  <si>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</si>
  <si>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</si>
  <si>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</si>
  <si>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</si>
  <si>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</si>
  <si>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</si>
  <si>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</si>
  <si>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</si>
  <si>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</si>
  <si>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</si>
  <si>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</si>
  <si>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</si>
  <si>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</si>
  <si>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</si>
  <si>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</si>
  <si>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</si>
  <si>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</si>
  <si>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</si>
  <si>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</si>
  <si>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</si>
  <si>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</si>
  <si>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</si>
  <si>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</si>
  <si>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</si>
  <si>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</si>
  <si>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</si>
  <si>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</si>
  <si>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</si>
  <si>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</si>
  <si>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</si>
  <si>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</si>
  <si>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</si>
  <si>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</si>
  <si>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</si>
  <si>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</si>
  <si>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</si>
  <si>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</si>
  <si>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</si>
  <si>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</si>
  <si>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</si>
  <si>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</si>
  <si>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</si>
  <si>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</si>
  <si>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</si>
  <si>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</si>
  <si>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</si>
  <si>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</si>
  <si>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</si>
  <si>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</si>
  <si>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</si>
  <si>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</si>
  <si>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</si>
  <si>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</si>
  <si>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</si>
  <si>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</si>
  <si>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</si>
  <si>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</si>
  <si>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</si>
  <si>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</si>
  <si>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</si>
  <si>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</si>
  <si>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</si>
  <si>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</si>
  <si>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</si>
  <si>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</si>
  <si>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</si>
  <si>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</si>
  <si>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</si>
  <si>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</si>
  <si>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</si>
  <si>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</si>
  <si>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</si>
  <si>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</si>
  <si>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</si>
  <si>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</si>
  <si>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</si>
  <si>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</si>
  <si>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</si>
  <si>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</si>
  <si>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</si>
  <si>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</si>
  <si>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</si>
  <si>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</si>
  <si>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</si>
  <si>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</si>
  <si>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</si>
  <si>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</si>
  <si>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</si>
  <si>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</si>
  <si>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</si>
  <si>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</si>
  <si>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</si>
  <si>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</si>
  <si>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</si>
  <si>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</si>
  <si>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</si>
  <si>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</si>
  <si>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</si>
  <si>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</si>
  <si>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</si>
  <si>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</si>
  <si>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</si>
  <si>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</si>
  <si>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</si>
  <si>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</si>
  <si>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</si>
  <si>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</si>
  <si>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</si>
  <si>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</si>
  <si>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</si>
  <si>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</si>
  <si>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</si>
  <si>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</si>
  <si>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</si>
  <si>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</si>
  <si>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</si>
  <si>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</si>
  <si>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</si>
  <si>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</si>
  <si>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</si>
  <si>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</si>
  <si>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</si>
  <si>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</si>
  <si>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</si>
  <si>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</si>
  <si>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</si>
  <si>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</si>
  <si>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</si>
  <si>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</si>
  <si>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</si>
  <si>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</si>
  <si>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</si>
  <si>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</si>
  <si>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</si>
  <si>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</si>
  <si>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</si>
  <si>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</si>
  <si>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</si>
  <si>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</si>
  <si>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</si>
  <si>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</si>
  <si>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</si>
  <si>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</si>
  <si>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</si>
  <si>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</si>
  <si>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</si>
  <si>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</si>
  <si>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</si>
  <si>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</si>
  <si>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</si>
  <si>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</si>
  <si>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</si>
  <si>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</si>
  <si>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</si>
  <si>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</si>
  <si>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</si>
  <si>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</si>
  <si>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</si>
  <si>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</si>
  <si>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</si>
  <si>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</si>
  <si>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</si>
  <si>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</si>
  <si>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</si>
  <si>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</si>
  <si>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</si>
  <si>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</si>
  <si>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</si>
  <si>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</si>
  <si>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</si>
  <si>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</si>
  <si>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</si>
  <si>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</si>
  <si>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</si>
  <si>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</si>
  <si>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</si>
  <si>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</si>
  <si>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</si>
  <si>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</si>
  <si>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</si>
  <si>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</si>
  <si>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</si>
  <si>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</si>
  <si>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</si>
  <si>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</si>
  <si>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</si>
  <si>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</si>
  <si>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</si>
  <si>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</si>
  <si>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</si>
  <si>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</si>
  <si>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</si>
  <si>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</si>
  <si>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</si>
  <si>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</si>
  <si>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</si>
  <si>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</si>
  <si>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</si>
  <si>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</si>
  <si>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</si>
  <si>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</si>
  <si>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</si>
  <si>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</si>
  <si>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</si>
  <si>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</si>
  <si>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</si>
  <si>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</si>
  <si>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</si>
  <si>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</si>
  <si>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</si>
  <si>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</si>
  <si>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</si>
  <si>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</si>
  <si>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</si>
  <si>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</si>
  <si>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</si>
  <si>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</si>
  <si>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</si>
  <si>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</si>
  <si>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</si>
  <si>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</si>
  <si>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</si>
  <si>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</si>
  <si>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</si>
  <si>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</si>
  <si>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</si>
  <si>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</si>
  <si>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</si>
  <si>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</si>
  <si>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</si>
  <si>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</si>
  <si>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</si>
  <si>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</si>
  <si>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</si>
  <si>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</si>
  <si>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</si>
  <si>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</si>
  <si>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</si>
  <si>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</si>
  <si>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</si>
  <si>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</si>
  <si>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</si>
  <si>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</si>
  <si>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</si>
  <si>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</si>
  <si>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</si>
  <si>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</si>
  <si>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</si>
  <si>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</si>
  <si>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</si>
  <si>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</si>
  <si>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</si>
  <si>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</si>
  <si>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</si>
  <si>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</si>
  <si>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</si>
  <si>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</si>
  <si>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</si>
  <si>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</si>
  <si>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</si>
  <si>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</si>
  <si>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</si>
  <si>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</si>
  <si>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</si>
  <si>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</si>
  <si>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</si>
  <si>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</si>
  <si>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</si>
  <si>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</si>
  <si>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</si>
  <si>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</si>
  <si>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</si>
  <si>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</si>
  <si>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</si>
  <si>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</si>
  <si>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</si>
  <si>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</si>
  <si>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</si>
  <si>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</si>
  <si>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</si>
  <si>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</si>
  <si>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</si>
  <si>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</si>
  <si>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</si>
  <si>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</si>
  <si>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</si>
  <si>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</si>
  <si>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</si>
  <si>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</si>
  <si>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</si>
  <si>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</si>
  <si>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</si>
  <si>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</si>
  <si>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</si>
  <si>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</si>
  <si>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</si>
  <si>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</si>
  <si>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</si>
  <si>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</si>
  <si>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</si>
  <si>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</si>
  <si>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</si>
  <si>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</si>
  <si>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</si>
  <si>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</si>
  <si>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</si>
  <si>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</si>
  <si>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</si>
  <si>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</si>
  <si>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</si>
  <si>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</si>
  <si>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</si>
  <si>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</si>
  <si>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</si>
  <si>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</si>
  <si>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</si>
  <si>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</si>
  <si>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</si>
  <si>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</si>
  <si>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</si>
  <si>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</si>
  <si>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</si>
  <si>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</si>
  <si>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</si>
  <si>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</si>
  <si>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</si>
  <si>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</si>
  <si>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</si>
  <si>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</si>
  <si>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</si>
  <si>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</si>
  <si>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</si>
  <si>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</si>
  <si>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</si>
  <si>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</si>
  <si>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</si>
  <si>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</si>
  <si>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</si>
  <si>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</si>
  <si>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</si>
  <si>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</si>
  <si>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</si>
  <si>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</si>
  <si>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</si>
  <si>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</si>
  <si>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</si>
  <si>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</si>
  <si>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</si>
  <si>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</si>
  <si>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</si>
  <si>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</si>
  <si>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</si>
  <si>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</si>
  <si>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</si>
  <si>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</si>
  <si>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</si>
  <si>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</si>
  <si>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</si>
  <si>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</si>
  <si>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</si>
  <si>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</si>
  <si>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</si>
  <si>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</si>
  <si>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</si>
  <si>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</si>
  <si>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</si>
  <si>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</si>
  <si>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</si>
  <si>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</si>
  <si>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</si>
  <si>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</si>
  <si>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</si>
  <si>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</si>
  <si>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</si>
  <si>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</si>
  <si>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</si>
  <si>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</si>
  <si>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</si>
  <si>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</si>
  <si>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</si>
  <si>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</si>
  <si>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</si>
  <si>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</si>
  <si>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</si>
  <si>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</si>
  <si>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</si>
  <si>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</si>
  <si>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</si>
  <si>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</si>
  <si>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</si>
  <si>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</si>
  <si>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</si>
  <si>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</si>
  <si>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</si>
  <si>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</si>
  <si>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</si>
  <si>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</si>
  <si>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</si>
  <si>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</si>
  <si>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</si>
  <si>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</si>
  <si>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</si>
  <si>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</si>
  <si>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</si>
  <si>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</si>
  <si>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</si>
  <si>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</si>
  <si>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</si>
  <si>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</si>
  <si>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</si>
  <si>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</si>
  <si>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</si>
  <si>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</si>
  <si>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</si>
  <si>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</si>
  <si>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</si>
  <si>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</si>
  <si>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</si>
  <si>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</si>
  <si>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</si>
  <si>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</si>
  <si>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</si>
  <si>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</si>
  <si>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</si>
  <si>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</si>
  <si>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</si>
  <si>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</si>
  <si>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</si>
  <si>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</si>
  <si>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</si>
  <si>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</si>
  <si>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</si>
  <si>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</si>
  <si>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</si>
  <si>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</si>
  <si>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</si>
  <si>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</si>
  <si>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</si>
  <si>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</si>
  <si>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</si>
  <si>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</si>
  <si>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</si>
  <si>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</si>
  <si>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</si>
  <si>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</si>
  <si>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</si>
  <si>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</si>
  <si>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</si>
  <si>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</si>
  <si>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</si>
  <si>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</si>
  <si>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</si>
  <si>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</si>
  <si>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</si>
  <si>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</si>
  <si>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</si>
  <si>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</si>
  <si>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</si>
  <si>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</si>
  <si>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</si>
  <si>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</si>
  <si>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</si>
  <si>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</si>
  <si>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</si>
  <si>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</si>
  <si>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</si>
  <si>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</si>
  <si>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</si>
  <si>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</si>
  <si>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</si>
  <si>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</si>
  <si>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</si>
  <si>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</si>
  <si>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</si>
  <si>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</si>
  <si>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</si>
  <si>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</si>
  <si>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</si>
  <si>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</si>
  <si>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</si>
  <si>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</si>
  <si>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</si>
  <si>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</si>
  <si>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</si>
  <si>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</si>
  <si>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</si>
  <si>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</si>
  <si>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</si>
  <si>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</si>
  <si>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</si>
  <si>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</si>
  <si>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</si>
  <si>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</si>
  <si>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</si>
  <si>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</si>
  <si>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</si>
  <si>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</si>
  <si>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</si>
  <si>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</si>
  <si>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</si>
  <si>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</si>
  <si>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</si>
  <si>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</si>
  <si>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</si>
  <si>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</si>
  <si>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</si>
  <si>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</si>
  <si>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</si>
  <si>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</si>
  <si>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</si>
  <si>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</si>
  <si>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</si>
  <si>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</si>
  <si>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</si>
  <si>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</si>
  <si>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</si>
  <si>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</si>
  <si>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</si>
  <si>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</si>
  <si>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</si>
  <si>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</si>
  <si>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</si>
  <si>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</si>
  <si>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</si>
  <si>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</si>
  <si>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</si>
  <si>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</si>
  <si>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</si>
  <si>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</si>
  <si>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</si>
  <si>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</si>
  <si>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</si>
  <si>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</si>
  <si>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</si>
  <si>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</si>
  <si>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</si>
  <si>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</si>
  <si>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</si>
  <si>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</si>
  <si>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</si>
  <si>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</si>
  <si>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</si>
  <si>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</si>
  <si>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</si>
  <si>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</si>
  <si>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</si>
  <si>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</si>
  <si>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</si>
  <si>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</si>
  <si>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</si>
  <si>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</si>
  <si>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</si>
  <si>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</si>
  <si>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</si>
  <si>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</si>
  <si>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</si>
  <si>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</si>
  <si>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</si>
  <si>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</si>
  <si>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</si>
  <si>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</si>
  <si>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</si>
  <si>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</si>
  <si>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</si>
  <si>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</si>
  <si>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</si>
  <si>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</si>
  <si>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</si>
  <si>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</si>
  <si>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</si>
  <si>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</si>
  <si>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</si>
  <si>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</si>
  <si>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</si>
  <si>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</si>
  <si>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</si>
  <si>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</si>
  <si>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</si>
  <si>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</si>
  <si>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</si>
  <si>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</si>
  <si>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</si>
  <si>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</si>
  <si>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</si>
  <si>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</si>
  <si>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</si>
  <si>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</si>
  <si>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</si>
  <si>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</si>
  <si>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</si>
  <si>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</si>
  <si>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</si>
  <si>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</si>
  <si>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</si>
  <si>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</si>
  <si>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</si>
  <si>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</si>
  <si>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</si>
  <si>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</si>
  <si>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</si>
  <si>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</si>
  <si>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</si>
  <si>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</si>
  <si>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</si>
  <si>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</si>
  <si>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</si>
  <si>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</si>
  <si>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</si>
  <si>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</si>
  <si>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</si>
  <si>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</si>
  <si>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</si>
  <si>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</si>
  <si>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</si>
  <si>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</si>
  <si>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</si>
  <si>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</si>
  <si>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</si>
  <si>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</si>
  <si>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</si>
  <si>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</si>
  <si>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</si>
  <si>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</si>
  <si>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</si>
  <si>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</si>
  <si>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</si>
  <si>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</si>
  <si>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</si>
  <si>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</si>
  <si>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</si>
  <si>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</si>
  <si>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</si>
  <si>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</si>
  <si>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</si>
  <si>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</si>
  <si>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</si>
  <si>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</si>
  <si>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</si>
  <si>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</si>
  <si>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</si>
  <si>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</si>
  <si>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</si>
  <si>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</si>
  <si>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</si>
  <si>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</si>
  <si>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</si>
  <si>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</si>
  <si>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</si>
  <si>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</si>
  <si>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</si>
  <si>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</si>
  <si>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</si>
  <si>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</si>
  <si>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</si>
  <si>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</si>
  <si>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</si>
  <si>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</si>
  <si>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</si>
  <si>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</si>
  <si>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</si>
  <si>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</si>
  <si>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</si>
  <si>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</si>
  <si>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</si>
  <si>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</si>
  <si>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</si>
  <si>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</si>
  <si>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</si>
  <si>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</si>
  <si>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</si>
  <si>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</si>
  <si>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</si>
  <si>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</si>
  <si>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</si>
  <si>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</si>
  <si>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</si>
  <si>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</si>
  <si>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</si>
  <si>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</si>
  <si>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</si>
  <si>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</si>
  <si>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</si>
  <si>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</si>
  <si>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</si>
  <si>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</si>
  <si>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</si>
  <si>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</si>
  <si>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</si>
  <si>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</si>
  <si>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</si>
  <si>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</si>
  <si>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</si>
  <si>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</si>
  <si>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</si>
  <si>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</si>
  <si>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</si>
  <si>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</si>
  <si>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</si>
  <si>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</si>
  <si>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</si>
  <si>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</si>
  <si>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</si>
  <si>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</si>
  <si>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</si>
  <si>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</si>
  <si>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</si>
  <si>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</si>
  <si>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</si>
  <si>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</si>
  <si>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</si>
  <si>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</si>
  <si>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</si>
  <si>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</si>
  <si>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</si>
  <si>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</si>
  <si>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</si>
  <si>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</si>
  <si>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</si>
  <si>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</si>
  <si>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</si>
  <si>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</si>
  <si>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</si>
  <si>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</si>
  <si>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</si>
  <si>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</si>
  <si>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</si>
  <si>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</si>
  <si>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</si>
  <si>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</si>
  <si>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</si>
  <si>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</si>
  <si>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</si>
  <si>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</si>
  <si>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</si>
  <si>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</si>
  <si>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</si>
  <si>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</si>
  <si>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</si>
  <si>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</si>
  <si>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</si>
  <si>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</si>
  <si>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</si>
  <si>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</si>
  <si>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</si>
  <si>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</si>
  <si>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</si>
  <si>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</si>
  <si>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</si>
  <si>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</si>
  <si>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</si>
  <si>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</si>
  <si>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</si>
  <si>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</si>
  <si>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</si>
  <si>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</si>
  <si>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</si>
  <si>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</si>
  <si>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</si>
  <si>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</si>
  <si>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</si>
  <si>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</si>
  <si>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</si>
  <si>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</si>
  <si>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</si>
  <si>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</si>
  <si>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</si>
  <si>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</si>
  <si>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</si>
  <si>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</si>
  <si>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</si>
  <si>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</si>
  <si>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</si>
  <si>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</si>
  <si>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</si>
  <si>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</si>
  <si>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</si>
  <si>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</si>
  <si>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</si>
  <si>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</si>
  <si>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</si>
  <si>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</si>
  <si>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</si>
  <si>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</si>
  <si>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</si>
  <si>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</si>
  <si>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</si>
  <si>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</si>
  <si>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</si>
  <si>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</si>
  <si>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</si>
  <si>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</si>
  <si>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</si>
  <si>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</si>
  <si>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</si>
  <si>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</si>
  <si>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</si>
  <si>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</si>
  <si>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</si>
  <si>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</si>
  <si>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</si>
  <si>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</si>
  <si>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</si>
  <si>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</si>
  <si>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</si>
  <si>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</si>
  <si>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</si>
  <si>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</si>
  <si>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</si>
  <si>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</si>
  <si>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</si>
  <si>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</si>
  <si>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</si>
  <si>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</si>
  <si>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</si>
  <si>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</si>
  <si>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</si>
  <si>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</si>
  <si>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</si>
  <si>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</si>
  <si>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</si>
  <si>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</si>
  <si>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</si>
  <si>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</si>
  <si>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</si>
  <si>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</si>
  <si>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</si>
  <si>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</si>
  <si>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</si>
  <si>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</si>
  <si>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</si>
  <si>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</si>
  <si>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</si>
  <si>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</si>
  <si>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</si>
  <si>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</si>
  <si>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</si>
  <si>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</si>
  <si>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</si>
  <si>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</si>
  <si>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</si>
  <si>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</si>
  <si>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</si>
  <si>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</si>
  <si>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</si>
  <si>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</si>
  <si>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</si>
  <si>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</si>
  <si>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</si>
  <si>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</si>
  <si>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</si>
  <si>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</si>
  <si>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</si>
  <si>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</si>
  <si>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</si>
  <si>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</si>
  <si>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</si>
  <si>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</si>
  <si>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</si>
  <si>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</si>
  <si>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</si>
  <si>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</si>
  <si>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</si>
  <si>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</si>
  <si>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</si>
  <si>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</si>
  <si>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</si>
  <si>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</si>
  <si>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</si>
  <si>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</si>
  <si>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</si>
  <si>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</si>
  <si>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</si>
  <si>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</si>
  <si>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</si>
  <si>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</si>
  <si>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</si>
  <si>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</si>
  <si>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</si>
  <si>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</si>
  <si>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</si>
  <si>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</si>
  <si>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</si>
  <si>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</si>
  <si>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</si>
  <si>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</si>
  <si>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</si>
  <si>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</si>
  <si>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</si>
  <si>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</si>
  <si>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</si>
  <si>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</si>
  <si>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</si>
  <si>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</si>
  <si>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</si>
  <si>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</si>
  <si>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</si>
  <si>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</si>
  <si>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</si>
  <si>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</si>
  <si>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</si>
  <si>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</si>
  <si>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</si>
  <si>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</si>
  <si>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</si>
  <si>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</si>
  <si>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</si>
  <si>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</si>
  <si>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</si>
  <si>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</si>
  <si>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</si>
  <si>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</si>
  <si>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</si>
  <si>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</si>
  <si>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</si>
  <si>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</si>
  <si>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</si>
  <si>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</si>
  <si>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</si>
  <si>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</si>
  <si>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</si>
  <si>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</si>
  <si>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</si>
  <si>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</si>
  <si>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</si>
  <si>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</si>
  <si>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</si>
  <si>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</si>
  <si>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</si>
  <si>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</si>
  <si>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</si>
  <si>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</si>
  <si>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</si>
  <si>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</si>
  <si>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</si>
  <si>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</si>
  <si>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</si>
  <si>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</si>
  <si>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</si>
  <si>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</si>
  <si>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</si>
  <si>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</si>
  <si>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</si>
  <si>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</si>
  <si>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</si>
  <si>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</si>
  <si>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</si>
  <si>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</si>
  <si>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</si>
  <si>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</si>
  <si>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</si>
  <si>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</si>
  <si>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</si>
  <si>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</si>
  <si>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</si>
  <si>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</si>
  <si>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</si>
  <si>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</si>
  <si>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</si>
  <si>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</si>
  <si>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</si>
  <si>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</si>
  <si>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</si>
  <si>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</si>
  <si>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</si>
  <si>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</si>
  <si>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</si>
  <si>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</si>
  <si>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</si>
  <si>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</si>
  <si>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</si>
  <si>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</si>
  <si>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</si>
  <si>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</si>
  <si>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</si>
  <si>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</si>
  <si>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</si>
  <si>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</si>
  <si>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</si>
  <si>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</si>
  <si>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</si>
  <si>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</si>
  <si>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</si>
  <si>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</si>
  <si>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</si>
  <si>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</si>
  <si>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</si>
  <si>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</si>
  <si>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</si>
  <si>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</si>
  <si>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</si>
  <si>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</si>
  <si>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</si>
  <si>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</si>
  <si>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</si>
  <si>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</si>
  <si>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</si>
  <si>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</si>
  <si>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</si>
  <si>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</si>
  <si>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</si>
  <si>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</si>
  <si>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</si>
  <si>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</si>
  <si>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</si>
  <si>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</si>
  <si>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</si>
  <si>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</si>
  <si>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</si>
  <si>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</si>
  <si>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</si>
  <si>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</si>
  <si>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</si>
  <si>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</si>
  <si>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</si>
  <si>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</si>
  <si>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</si>
  <si>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</si>
  <si>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</si>
  <si>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</si>
  <si>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</si>
  <si>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</si>
  <si>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</si>
  <si>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</si>
  <si>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</si>
  <si>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</si>
  <si>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</si>
  <si>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</si>
  <si>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</si>
  <si>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</si>
  <si>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</si>
  <si>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</si>
  <si>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</si>
  <si>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</si>
  <si>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</si>
  <si>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</si>
  <si>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</si>
  <si>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</si>
  <si>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</si>
  <si>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</si>
  <si>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</si>
  <si>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</si>
  <si>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</si>
  <si>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</si>
  <si>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</si>
  <si>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</si>
  <si>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</si>
  <si>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</si>
  <si>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</si>
  <si>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</si>
  <si>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</si>
  <si>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</si>
  <si>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</si>
  <si>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</si>
  <si>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</si>
  <si>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</si>
  <si>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</si>
  <si>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</si>
  <si>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</si>
  <si>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</si>
  <si>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</si>
  <si>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</si>
  <si>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</si>
  <si>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</si>
  <si>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</si>
  <si>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</si>
  <si>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</si>
  <si>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</si>
  <si>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</si>
  <si>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</si>
  <si>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</si>
  <si>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</si>
  <si>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</si>
  <si>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</si>
  <si>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</si>
  <si>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</si>
  <si>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</si>
  <si>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</si>
  <si>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</si>
  <si>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</si>
  <si>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</si>
  <si>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</si>
  <si>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</si>
  <si>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</si>
  <si>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</si>
  <si>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</si>
  <si>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</si>
  <si>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</si>
  <si>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</si>
  <si>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</si>
  <si>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</si>
  <si>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</si>
  <si>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</si>
  <si>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</si>
  <si>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</si>
  <si>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</si>
  <si>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</si>
  <si>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</si>
  <si>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</si>
  <si>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</si>
  <si>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</si>
  <si>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</si>
  <si>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</si>
  <si>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</si>
  <si>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</si>
  <si>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</si>
  <si>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</si>
  <si>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</si>
  <si>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</si>
  <si>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</si>
  <si>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</si>
  <si>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</si>
  <si>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</si>
  <si>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</si>
  <si>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</si>
  <si>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</si>
  <si>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</si>
  <si>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</si>
  <si>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</si>
  <si>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</si>
  <si>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</si>
  <si>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</si>
  <si>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</si>
  <si>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</si>
  <si>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</si>
  <si>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</si>
  <si>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</si>
  <si>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</si>
  <si>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</si>
  <si>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</si>
  <si>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</si>
  <si>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</si>
  <si>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</si>
  <si>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</si>
  <si>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</si>
  <si>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</si>
  <si>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</si>
  <si>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</si>
  <si>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</si>
  <si>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</si>
  <si>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</si>
  <si>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</si>
  <si>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</si>
  <si>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</si>
  <si>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</si>
  <si>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</si>
  <si>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</si>
  <si>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</si>
  <si>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</si>
  <si>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</si>
  <si>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</si>
  <si>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</si>
  <si>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</si>
  <si>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</si>
  <si>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</si>
  <si>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</si>
  <si>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</si>
  <si>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</si>
  <si>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</si>
  <si>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</si>
  <si>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</si>
  <si>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</si>
  <si>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</si>
  <si>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</si>
  <si>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</si>
  <si>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</si>
  <si>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</si>
  <si>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</si>
  <si>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</si>
  <si>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</si>
  <si>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</si>
  <si>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</si>
  <si>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</si>
  <si>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</si>
  <si>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</si>
  <si>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</si>
  <si>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</si>
  <si>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</si>
  <si>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</si>
  <si>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</si>
  <si>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</si>
  <si>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</si>
  <si>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</si>
  <si>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</si>
  <si>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</si>
  <si>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</si>
  <si>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</si>
  <si>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</si>
  <si>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</si>
  <si>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</si>
  <si>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</si>
  <si>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</si>
  <si>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</si>
  <si>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</si>
  <si>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</si>
  <si>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</si>
  <si>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</si>
  <si>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</si>
  <si>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</si>
  <si>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</si>
  <si>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</si>
  <si>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</si>
  <si>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</si>
  <si>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</si>
  <si>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</si>
  <si>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</si>
  <si>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</si>
  <si>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</si>
  <si>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</si>
  <si>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</si>
  <si>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</si>
  <si>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</si>
  <si>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</si>
  <si>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</si>
  <si>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</si>
  <si>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</si>
  <si>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</si>
  <si>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</si>
  <si>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</si>
  <si>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</si>
  <si>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</si>
  <si>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</si>
  <si>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</si>
  <si>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</si>
  <si>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</si>
  <si>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</si>
  <si>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</si>
  <si>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</si>
  <si>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</si>
  <si>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</si>
  <si>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</si>
  <si>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</si>
  <si>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</si>
  <si>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</si>
  <si>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</si>
  <si>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</si>
  <si>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</si>
  <si>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</si>
  <si>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</si>
  <si>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</si>
  <si>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</si>
  <si>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</si>
  <si>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</si>
  <si>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</si>
  <si>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</si>
  <si>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</si>
  <si>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</si>
  <si>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</si>
  <si>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</si>
  <si>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</si>
  <si>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</si>
  <si>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</si>
  <si>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</si>
  <si>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</si>
  <si>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</si>
  <si>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</si>
  <si>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</si>
  <si>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</si>
  <si>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</si>
  <si>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</si>
  <si>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</si>
  <si>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</si>
  <si>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</si>
  <si>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</si>
  <si>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</si>
  <si>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</si>
  <si>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</si>
  <si>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</si>
  <si>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</si>
  <si>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</si>
  <si>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</si>
  <si>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</si>
  <si>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</si>
  <si>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</si>
  <si>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</si>
  <si>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</si>
  <si>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</si>
  <si>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</si>
  <si>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</si>
  <si>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</si>
  <si>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</si>
  <si>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</si>
  <si>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</si>
  <si>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</si>
  <si>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</si>
  <si>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</si>
  <si>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</si>
  <si>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</si>
  <si>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</si>
  <si>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</si>
  <si>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</si>
  <si>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</si>
  <si>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</si>
  <si>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</si>
  <si>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</si>
  <si>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</si>
  <si>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</si>
  <si>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</si>
  <si>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</si>
  <si>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</si>
  <si>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</si>
  <si>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</si>
  <si>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</si>
  <si>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</si>
  <si>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</si>
  <si>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</si>
  <si>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</si>
  <si>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</si>
  <si>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</si>
  <si>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</si>
  <si>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</si>
  <si>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</si>
  <si>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</si>
  <si>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</si>
  <si>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</si>
  <si>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</si>
  <si>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</si>
  <si>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</si>
  <si>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</si>
  <si>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</si>
  <si>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</si>
  <si>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</si>
  <si>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</si>
  <si>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</si>
  <si>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</si>
  <si>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</si>
  <si>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</si>
  <si>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</si>
  <si>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</si>
  <si>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</si>
  <si>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</si>
  <si>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</si>
  <si>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</si>
  <si>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</si>
  <si>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</si>
  <si>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</si>
  <si>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</si>
  <si>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</si>
  <si>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</si>
  <si>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</si>
  <si>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</si>
  <si>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</si>
  <si>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</si>
  <si>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</si>
  <si>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</si>
  <si>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</si>
  <si>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</si>
  <si>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</si>
  <si>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</si>
  <si>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</si>
  <si>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</si>
  <si>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</si>
  <si>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</si>
  <si>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</si>
  <si>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</si>
  <si>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</si>
  <si>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</si>
  <si>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</si>
  <si>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</si>
  <si>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</si>
  <si>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</si>
  <si>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</si>
  <si>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</si>
  <si>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</si>
  <si>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</si>
  <si>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</si>
  <si>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</si>
  <si>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</si>
  <si>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</si>
  <si>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</si>
  <si>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</si>
  <si>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</si>
  <si>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</si>
  <si>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</si>
  <si>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</si>
  <si>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</si>
  <si>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</si>
  <si>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</si>
  <si>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</si>
  <si>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</si>
  <si>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</si>
  <si>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</si>
  <si>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</si>
  <si>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</si>
  <si>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</si>
  <si>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</si>
  <si>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</si>
  <si>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</si>
  <si>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</si>
  <si>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</si>
  <si>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</si>
  <si>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</si>
  <si>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</si>
  <si>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</si>
  <si>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</si>
  <si>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</si>
  <si>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</si>
  <si>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</si>
  <si>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</si>
  <si>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</si>
  <si>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</si>
  <si>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</si>
  <si>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</si>
  <si>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</si>
  <si>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</si>
  <si>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</si>
  <si>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</si>
  <si>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</si>
  <si>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</si>
  <si>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</si>
  <si>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</si>
  <si>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</si>
  <si>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</si>
  <si>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</si>
  <si>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</si>
  <si>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</si>
  <si>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</si>
  <si>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</si>
  <si>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</si>
  <si>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</si>
  <si>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</si>
  <si>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</si>
  <si>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</si>
  <si>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</si>
  <si>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</si>
  <si>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</si>
  <si>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</si>
  <si>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</si>
  <si>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</si>
  <si>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</si>
  <si>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</si>
  <si>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</si>
  <si>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</si>
  <si>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</si>
  <si>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</si>
  <si>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</si>
  <si>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</si>
  <si>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</si>
  <si>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</si>
  <si>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</si>
  <si>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</si>
  <si>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</si>
  <si>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</si>
  <si>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</si>
  <si>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</si>
  <si>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</si>
  <si>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</si>
  <si>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</si>
  <si>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</si>
  <si>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</si>
  <si>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</si>
  <si>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</si>
  <si>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</si>
  <si>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</si>
  <si>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</si>
  <si>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</si>
  <si>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</si>
  <si>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</si>
  <si>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</si>
  <si>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</si>
  <si>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</si>
  <si>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</si>
  <si>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</si>
  <si>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</si>
  <si>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</si>
  <si>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</si>
  <si>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</si>
  <si>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</si>
  <si>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</si>
  <si>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</si>
  <si>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</si>
  <si>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</si>
  <si>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</si>
  <si>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</si>
  <si>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</si>
  <si>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</si>
  <si>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</si>
  <si>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</si>
  <si>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</si>
  <si>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</si>
  <si>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</si>
  <si>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</si>
  <si>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</si>
  <si>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</si>
  <si>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</si>
  <si>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</si>
  <si>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</si>
  <si>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</si>
  <si>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</si>
  <si>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</si>
  <si>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</si>
  <si>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</si>
  <si>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</si>
  <si>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</si>
  <si>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</si>
  <si>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</si>
  <si>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</si>
  <si>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</si>
  <si>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</si>
  <si>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</si>
  <si>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</si>
  <si>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</si>
  <si>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</si>
  <si>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</si>
  <si>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</si>
  <si>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</si>
  <si>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</si>
  <si>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</si>
  <si>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</si>
  <si>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</si>
  <si>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</si>
  <si>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</si>
  <si>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</si>
  <si>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</si>
  <si>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</si>
  <si>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</si>
  <si>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</si>
  <si>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</si>
  <si>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</si>
  <si>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</si>
  <si>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</si>
  <si>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</si>
  <si>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</si>
  <si>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</si>
  <si>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</si>
  <si>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</si>
  <si>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</si>
  <si>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</si>
  <si>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</si>
  <si>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</si>
  <si>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</si>
  <si>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</si>
  <si>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</si>
  <si>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</si>
  <si>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</si>
  <si>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</si>
  <si>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</si>
  <si>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</si>
  <si>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</si>
  <si>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</si>
  <si>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</si>
  <si>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</si>
  <si>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</si>
  <si>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</si>
  <si>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</si>
  <si>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</si>
  <si>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</si>
  <si>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</si>
  <si>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</si>
  <si>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</si>
  <si>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</si>
  <si>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</si>
  <si>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</si>
  <si>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</si>
  <si>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</si>
  <si>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</si>
  <si>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</si>
  <si>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</si>
  <si>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</si>
  <si>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</si>
  <si>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</si>
  <si>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</si>
  <si>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</si>
  <si>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</si>
  <si>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</si>
  <si>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</si>
  <si>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</si>
  <si>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</si>
  <si>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</si>
  <si>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</si>
  <si>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</si>
  <si>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</si>
  <si>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</si>
  <si>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</si>
  <si>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</si>
  <si>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</si>
  <si>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</si>
  <si>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</si>
  <si>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</si>
  <si>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</si>
  <si>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</si>
  <si>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</si>
  <si>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</si>
  <si>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</si>
  <si>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</si>
  <si>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</si>
  <si>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</si>
  <si>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</si>
  <si>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</si>
  <si>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</si>
  <si>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</si>
  <si>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</si>
  <si>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</si>
  <si>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</si>
  <si>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</si>
  <si>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</si>
  <si>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</si>
  <si>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</si>
  <si>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</si>
  <si>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</si>
  <si>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</si>
  <si>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</si>
  <si>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</si>
  <si>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</si>
  <si>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</si>
  <si>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</si>
  <si>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</si>
  <si>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</si>
  <si>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</si>
  <si>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</si>
  <si>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</si>
  <si>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</si>
  <si>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</si>
  <si>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</si>
  <si>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</si>
  <si>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</si>
  <si>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</si>
  <si>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</si>
  <si>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</si>
  <si>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</si>
  <si>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</si>
  <si>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</si>
  <si>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</si>
  <si>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</si>
  <si>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</si>
  <si>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</si>
  <si>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</si>
  <si>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</si>
  <si>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</si>
  <si>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</si>
  <si>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</si>
  <si>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</si>
  <si>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</si>
  <si>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</si>
  <si>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</si>
  <si>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</si>
  <si>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</si>
  <si>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</si>
  <si>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</si>
  <si>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</si>
  <si>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</si>
  <si>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</si>
  <si>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</si>
  <si>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</si>
  <si>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</si>
  <si>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</si>
  <si>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</si>
  <si>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</si>
  <si>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</si>
  <si>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</si>
  <si>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</si>
  <si>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</si>
  <si>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</si>
  <si>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</si>
  <si>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</si>
  <si>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</si>
  <si>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</si>
  <si>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</si>
  <si>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</si>
  <si>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</si>
  <si>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</si>
  <si>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</si>
  <si>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</si>
  <si>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</si>
  <si>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</si>
  <si>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</si>
  <si>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</si>
  <si>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</si>
  <si>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</si>
  <si>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</si>
  <si>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</si>
  <si>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</si>
  <si>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</si>
  <si>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</si>
  <si>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</si>
  <si>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</si>
  <si>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</si>
  <si>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</si>
  <si>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</si>
  <si>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</si>
  <si>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</si>
  <si>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</si>
  <si>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</si>
  <si>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</si>
  <si>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</si>
  <si>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</si>
  <si>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</si>
  <si>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</si>
  <si>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</si>
  <si>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</si>
  <si>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</si>
  <si>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</si>
  <si>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</si>
  <si>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</si>
  <si>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</si>
  <si>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</si>
  <si>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</si>
  <si>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</si>
  <si>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</si>
  <si>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</si>
  <si>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</si>
  <si>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</si>
  <si>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</si>
  <si>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</si>
  <si>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</si>
  <si>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</si>
  <si>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</si>
  <si>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</si>
  <si>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</si>
  <si>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</si>
  <si>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</si>
  <si>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</si>
  <si>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</si>
  <si>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</si>
  <si>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</si>
  <si>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</si>
  <si>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</si>
  <si>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</si>
  <si>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</si>
  <si>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</si>
  <si>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</si>
  <si>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</si>
  <si>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</si>
  <si>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</si>
  <si>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</si>
  <si>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</si>
  <si>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</si>
  <si>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</si>
  <si>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</si>
  <si>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</si>
  <si>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</si>
  <si>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</si>
  <si>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</si>
  <si>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</si>
  <si>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</si>
  <si>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</si>
  <si>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</si>
  <si>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</si>
  <si>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</si>
  <si>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</si>
  <si>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</si>
  <si>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</si>
  <si>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</si>
  <si>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</si>
  <si>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</si>
  <si>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</si>
  <si>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</si>
  <si>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</si>
  <si>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</si>
  <si>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</si>
  <si>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</si>
  <si>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</si>
  <si>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</si>
  <si>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</si>
  <si>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</si>
  <si>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</si>
  <si>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</si>
  <si>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</si>
  <si>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</si>
  <si>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</si>
  <si>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</si>
  <si>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</si>
  <si>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</si>
  <si>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</si>
  <si>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</si>
  <si>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</si>
  <si>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</si>
  <si>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</si>
  <si>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</si>
  <si>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</si>
  <si>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</si>
  <si>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</si>
  <si>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</si>
  <si>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</si>
  <si>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</si>
  <si>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</si>
  <si>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</si>
  <si>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</si>
  <si>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</si>
  <si>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</si>
  <si>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</si>
  <si>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</si>
  <si>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</si>
  <si>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</si>
  <si>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</si>
  <si>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</si>
  <si>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</si>
  <si>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</si>
  <si>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</si>
  <si>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</si>
  <si>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</si>
  <si>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</si>
  <si>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</si>
  <si>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</si>
  <si>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</si>
  <si>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</si>
  <si>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</si>
  <si>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</si>
  <si>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</si>
  <si>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</si>
  <si>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</si>
  <si>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</si>
  <si>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</si>
  <si>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</si>
  <si>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</si>
  <si>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</si>
  <si>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</si>
  <si>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</si>
  <si>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</si>
  <si>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</si>
  <si>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</si>
  <si>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</si>
  <si>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</si>
  <si>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</si>
  <si>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</si>
  <si>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</si>
  <si>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</si>
  <si>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</si>
  <si>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</si>
  <si>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</si>
  <si>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</si>
  <si>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</si>
  <si>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</si>
  <si>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</si>
  <si>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</si>
  <si>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</si>
  <si>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</si>
  <si>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</si>
  <si>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</si>
  <si>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</si>
  <si>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</si>
  <si>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</si>
  <si>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</si>
  <si>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</si>
  <si>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</si>
  <si>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</si>
  <si>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</si>
  <si>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</si>
  <si>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</si>
  <si>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</si>
  <si>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</si>
  <si>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</si>
  <si>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</si>
  <si>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</si>
  <si>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</si>
  <si>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</si>
  <si>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</si>
  <si>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</si>
  <si>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</si>
  <si>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</si>
  <si>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</si>
  <si>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</si>
  <si>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</si>
  <si>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</si>
  <si>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</si>
  <si>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</si>
  <si>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</si>
  <si>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</si>
  <si>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</si>
  <si>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</si>
  <si>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</si>
  <si>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</si>
  <si>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</si>
  <si>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</si>
  <si>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</si>
  <si>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</si>
  <si>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</si>
  <si>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</si>
  <si>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</si>
  <si>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</si>
  <si>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</si>
  <si>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</si>
  <si>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</si>
  <si>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</si>
  <si>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</si>
  <si>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</si>
  <si>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</si>
  <si>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</si>
  <si>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</si>
  <si>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</si>
  <si>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</si>
  <si>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</si>
  <si>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</si>
  <si>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</si>
  <si>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</si>
  <si>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</si>
  <si>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</si>
  <si>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</si>
  <si>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</si>
  <si>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</si>
  <si>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</si>
  <si>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</si>
  <si>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</si>
  <si>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</si>
  <si>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</si>
  <si>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</si>
  <si>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</si>
  <si>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</si>
  <si>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</si>
  <si>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</si>
  <si>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</si>
  <si>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</si>
  <si>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</si>
  <si>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</si>
  <si>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</si>
  <si>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</si>
  <si>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</si>
  <si>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</si>
  <si>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</si>
  <si>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</si>
  <si>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</si>
  <si>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</si>
  <si>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</si>
  <si>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</si>
  <si>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</si>
  <si>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</si>
  <si>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</si>
  <si>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</si>
  <si>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</si>
  <si>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</si>
  <si>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</si>
  <si>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</si>
  <si>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</si>
  <si>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</si>
  <si>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</si>
  <si>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</si>
  <si>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</si>
  <si>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</si>
  <si>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</si>
  <si>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</si>
  <si>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</si>
  <si>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</si>
  <si>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</si>
  <si>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</si>
  <si>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</si>
  <si>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</si>
  <si>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</si>
  <si>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</si>
  <si>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</si>
  <si>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</si>
  <si>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</si>
  <si>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</si>
  <si>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</si>
  <si>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</si>
  <si>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</si>
  <si>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</si>
  <si>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</si>
  <si>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</si>
  <si>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</si>
  <si>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</si>
  <si>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</si>
  <si>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</si>
  <si>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</si>
  <si>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</si>
  <si>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</si>
  <si>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</si>
  <si>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</si>
  <si>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</si>
  <si>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</si>
  <si>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</si>
  <si>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</si>
  <si>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</si>
  <si>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</si>
  <si>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</si>
  <si>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</si>
  <si>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</si>
  <si>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</si>
  <si>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</si>
  <si>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</si>
  <si>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</si>
  <si>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</si>
  <si>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</si>
  <si>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</si>
  <si>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</si>
  <si>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</si>
  <si>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</si>
  <si>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</si>
  <si>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</si>
  <si>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</si>
  <si>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</si>
  <si>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</si>
  <si>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</si>
  <si>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</si>
  <si>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</si>
  <si>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</si>
  <si>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</si>
  <si>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</si>
  <si>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</si>
  <si>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</si>
  <si>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</si>
  <si>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</si>
  <si>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</si>
  <si>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</si>
  <si>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</si>
  <si>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</si>
  <si>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</si>
  <si>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</si>
  <si>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</si>
  <si>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</si>
  <si>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</si>
  <si>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</si>
  <si>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</si>
  <si>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</si>
  <si>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</si>
  <si>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</si>
  <si>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</si>
  <si>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</si>
  <si>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</si>
  <si>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</si>
  <si>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</si>
  <si>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</si>
  <si>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</si>
  <si>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</si>
  <si>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</si>
  <si>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</si>
  <si>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</si>
  <si>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</si>
  <si>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</si>
  <si>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</si>
  <si>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</si>
  <si>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</si>
  <si>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</si>
  <si>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</si>
  <si>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</si>
  <si>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</si>
  <si>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</si>
  <si>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</si>
  <si>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</si>
  <si>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</si>
  <si>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</si>
  <si>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</si>
  <si>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</si>
  <si>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</si>
  <si>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</si>
  <si>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</si>
  <si>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</si>
  <si>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</si>
  <si>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</si>
  <si>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</si>
  <si>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</si>
  <si>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</si>
  <si>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</si>
  <si>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</si>
  <si>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</si>
  <si>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</si>
  <si>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</si>
  <si>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</si>
  <si>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</si>
  <si>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</si>
  <si>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</si>
  <si>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</si>
  <si>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</si>
  <si>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</si>
  <si>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</si>
  <si>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</si>
  <si>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</si>
  <si>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</si>
  <si>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</si>
  <si>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</si>
  <si>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</si>
  <si>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</si>
  <si>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</si>
  <si>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</si>
  <si>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</si>
  <si>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</si>
  <si>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</si>
  <si>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</si>
  <si>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</si>
  <si>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</si>
  <si>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</si>
  <si>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</si>
  <si>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</si>
  <si>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</si>
  <si>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</si>
  <si>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</si>
  <si>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</si>
  <si>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</si>
  <si>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</si>
  <si>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</si>
  <si>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</si>
  <si>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</si>
  <si>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</si>
  <si>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</si>
  <si>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</si>
  <si>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</si>
  <si>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</si>
  <si>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</si>
  <si>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</si>
  <si>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</si>
  <si>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</si>
  <si>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</si>
  <si>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</si>
  <si>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</si>
  <si>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</si>
  <si>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</si>
  <si>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</si>
  <si>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</si>
  <si>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</si>
  <si>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</si>
  <si>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</si>
  <si>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</si>
  <si>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</si>
  <si>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</si>
  <si>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</si>
  <si>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</si>
  <si>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</si>
  <si>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</si>
  <si>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</si>
  <si>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</si>
  <si>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</si>
  <si>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</si>
  <si>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</si>
  <si>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</si>
  <si>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</si>
  <si>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</si>
  <si>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</si>
  <si>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</si>
  <si>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</si>
  <si>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</si>
  <si>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</si>
  <si>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</si>
  <si>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</si>
  <si>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</si>
  <si>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</si>
  <si>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</si>
  <si>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</si>
  <si>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</si>
  <si>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</si>
  <si>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</si>
  <si>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</si>
  <si>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</si>
  <si>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</si>
  <si>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</si>
  <si>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</si>
  <si>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</si>
  <si>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</si>
  <si>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</si>
  <si>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</si>
  <si>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</si>
  <si>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</si>
  <si>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</si>
  <si>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</si>
  <si>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</si>
  <si>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</si>
  <si>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</si>
  <si>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</si>
  <si>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</si>
  <si>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</si>
  <si>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</si>
  <si>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</si>
  <si>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</si>
  <si>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</si>
  <si>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</si>
  <si>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</si>
  <si>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</si>
  <si>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</si>
  <si>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</si>
  <si>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</si>
  <si>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</si>
  <si>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</si>
  <si>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</si>
  <si>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</si>
  <si>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</si>
  <si>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</si>
  <si>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</si>
  <si>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</si>
  <si>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</si>
  <si>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</si>
  <si>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</si>
  <si>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</si>
  <si>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</si>
  <si>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</si>
  <si>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</si>
  <si>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</si>
  <si>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</si>
  <si>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</si>
  <si>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</si>
  <si>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</si>
  <si>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</si>
  <si>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</si>
  <si>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</si>
  <si>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</si>
  <si>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</si>
  <si>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</si>
  <si>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</si>
  <si>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</si>
  <si>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</si>
  <si>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</si>
  <si>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</si>
  <si>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</si>
  <si>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</si>
  <si>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</si>
  <si>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</si>
  <si>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</si>
  <si>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</si>
  <si>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</si>
  <si>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</si>
  <si>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</si>
  <si>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</si>
  <si>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</si>
  <si>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</si>
  <si>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</si>
  <si>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</si>
  <si>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</si>
  <si>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</si>
  <si>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</si>
  <si>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</si>
  <si>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</si>
  <si>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</si>
  <si>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</si>
  <si>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</si>
  <si>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</si>
  <si>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</si>
  <si>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</si>
  <si>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</si>
  <si>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</si>
  <si>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</si>
  <si>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</si>
  <si>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</si>
  <si>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</si>
  <si>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</si>
  <si>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</si>
  <si>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</si>
  <si>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</si>
  <si>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</si>
  <si>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</si>
  <si>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</si>
  <si>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</si>
  <si>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</si>
  <si>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</si>
  <si>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</si>
  <si>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</si>
  <si>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</si>
  <si>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</si>
  <si>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</si>
  <si>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</si>
  <si>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</si>
  <si>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</si>
  <si>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</si>
  <si>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</si>
  <si>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</si>
  <si>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</si>
  <si>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</si>
  <si>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</si>
  <si>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</si>
  <si>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</si>
  <si>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</si>
  <si>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</si>
  <si>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</si>
  <si>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</si>
  <si>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</si>
  <si>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</si>
  <si>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</si>
  <si>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</si>
  <si>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</si>
  <si>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</si>
  <si>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</si>
  <si>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</si>
  <si>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</si>
  <si>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</si>
  <si>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</si>
  <si>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</si>
  <si>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</si>
  <si>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</si>
  <si>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</si>
  <si>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</si>
  <si>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</si>
  <si>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</si>
  <si>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</si>
  <si>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</si>
  <si>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</si>
  <si>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</si>
  <si>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</si>
  <si>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</si>
  <si>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</si>
  <si>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</si>
  <si>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</si>
  <si>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</si>
  <si>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</si>
  <si>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</si>
  <si>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</si>
  <si>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</si>
  <si>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</si>
  <si>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</si>
  <si>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</si>
  <si>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</si>
  <si>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</si>
  <si>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</si>
  <si>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</si>
  <si>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</si>
  <si>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</si>
  <si>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</si>
  <si>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</si>
  <si>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</si>
  <si>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</si>
  <si>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</si>
  <si>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</si>
  <si>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</si>
  <si>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</si>
  <si>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</si>
  <si>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</si>
  <si>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</si>
  <si>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</si>
  <si>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</si>
  <si>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</si>
  <si>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</si>
  <si>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</si>
  <si>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</si>
  <si>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</si>
  <si>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</si>
  <si>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</si>
  <si>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</si>
  <si>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</si>
  <si>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</si>
  <si>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</si>
  <si>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</si>
  <si>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</si>
  <si>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</si>
  <si>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</si>
  <si>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</si>
  <si>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</si>
  <si>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</si>
  <si>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</si>
  <si>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</si>
  <si>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</si>
  <si>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</si>
  <si>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</si>
  <si>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</si>
  <si>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</si>
  <si>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</si>
  <si>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</si>
  <si>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</si>
  <si>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</si>
  <si>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</si>
  <si>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</si>
  <si>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</si>
  <si>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</si>
  <si>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</si>
  <si>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</si>
  <si>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</si>
  <si>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</si>
  <si>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</si>
  <si>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</si>
  <si>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</si>
  <si>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</si>
  <si>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</si>
  <si>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</si>
  <si>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</si>
  <si>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</si>
  <si>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</si>
  <si>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</si>
  <si>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</si>
  <si>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</si>
  <si>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</si>
  <si>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</si>
  <si>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</si>
  <si>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</si>
  <si>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</si>
  <si>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</si>
  <si>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</si>
  <si>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</si>
  <si>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</si>
  <si>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</si>
  <si>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</si>
  <si>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</si>
  <si>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</si>
  <si>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</si>
  <si>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</si>
  <si>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</si>
  <si>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</si>
  <si>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</si>
  <si>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</si>
  <si>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</si>
  <si>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</si>
  <si>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</si>
  <si>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</si>
  <si>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</si>
  <si>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</si>
  <si>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</si>
  <si>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</si>
  <si>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</si>
  <si>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</si>
  <si>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</si>
  <si>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</si>
  <si>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</si>
  <si>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</si>
  <si>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</si>
  <si>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</si>
  <si>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</si>
  <si>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</si>
  <si>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</si>
  <si>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</si>
  <si>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</si>
  <si>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</si>
  <si>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</si>
  <si>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</si>
  <si>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</si>
  <si>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</si>
  <si>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</si>
  <si>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</si>
  <si>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</si>
  <si>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</si>
  <si>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</si>
  <si>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</si>
  <si>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</si>
  <si>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</si>
  <si>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</si>
  <si>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</si>
  <si>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</si>
  <si>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</si>
  <si>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</si>
  <si>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</si>
  <si>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</si>
  <si>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</si>
  <si>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</si>
  <si>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</si>
  <si>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</si>
  <si>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</si>
  <si>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</si>
  <si>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</si>
  <si>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</si>
  <si>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</si>
  <si>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</si>
  <si>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</si>
  <si>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</si>
  <si>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</si>
  <si>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</si>
  <si>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</si>
  <si>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</si>
  <si>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</si>
  <si>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</si>
  <si>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</si>
  <si>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</si>
  <si>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</si>
  <si>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</si>
  <si>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</si>
  <si>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</si>
  <si>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</si>
  <si>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</si>
  <si>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</si>
  <si>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</si>
  <si>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</si>
  <si>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</si>
  <si>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</si>
  <si>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</si>
  <si>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</si>
  <si>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</si>
  <si>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</si>
  <si>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</si>
  <si>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</si>
  <si>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</si>
  <si>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</si>
  <si>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</si>
  <si>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</si>
  <si>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</si>
  <si>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</si>
  <si>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</si>
  <si>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</si>
  <si>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</si>
  <si>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</si>
  <si>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</si>
  <si>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</si>
  <si>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</si>
  <si>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</si>
  <si>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</si>
  <si>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</si>
  <si>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</si>
  <si>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</si>
  <si>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</si>
  <si>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</si>
  <si>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</si>
  <si>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</si>
  <si>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</si>
  <si>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</si>
  <si>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</si>
  <si>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</si>
  <si>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</si>
  <si>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</si>
  <si>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</si>
  <si>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</si>
  <si>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</si>
  <si>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</si>
  <si>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</si>
  <si>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</si>
  <si>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</si>
  <si>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</si>
  <si>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</si>
  <si>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</si>
  <si>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</si>
  <si>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</si>
  <si>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</si>
  <si>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</si>
  <si>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</si>
  <si>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</si>
  <si>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</si>
  <si>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</si>
  <si>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</si>
  <si>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</si>
  <si>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</si>
  <si>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</si>
  <si>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</si>
  <si>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</si>
  <si>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</si>
  <si>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</si>
  <si>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</si>
  <si>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</si>
  <si>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</si>
  <si>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</si>
  <si>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</si>
  <si>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</si>
  <si>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</si>
  <si>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</si>
  <si>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</si>
  <si>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</si>
  <si>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</si>
  <si>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</si>
  <si>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</si>
  <si>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</si>
  <si>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</si>
  <si>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</si>
  <si>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</si>
  <si>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</si>
  <si>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</si>
  <si>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</si>
  <si>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</si>
  <si>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</si>
  <si>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</si>
  <si>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</si>
  <si>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</si>
  <si>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</si>
  <si>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</si>
  <si>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</si>
  <si>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</si>
  <si>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</si>
  <si>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</si>
  <si>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</si>
  <si>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</si>
  <si>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</si>
  <si>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</si>
  <si>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</si>
  <si>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</si>
  <si>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</si>
  <si>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</si>
  <si>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</si>
  <si>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</si>
  <si>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</si>
  <si>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</si>
  <si>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</si>
  <si>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</si>
  <si>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</si>
  <si>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</si>
  <si>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</si>
  <si>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</si>
  <si>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</si>
  <si>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</si>
  <si>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</si>
  <si>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</si>
  <si>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</si>
  <si>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</si>
  <si>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</si>
  <si>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</si>
  <si>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</si>
  <si>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</si>
  <si>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</si>
  <si>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</si>
  <si>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</si>
  <si>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</si>
  <si>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</si>
  <si>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</si>
  <si>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</si>
  <si>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</si>
  <si>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</si>
  <si>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</si>
  <si>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</si>
  <si>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</si>
  <si>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</si>
  <si>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</si>
  <si>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</si>
  <si>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</si>
  <si>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</si>
  <si>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</si>
  <si>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</si>
  <si>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</si>
  <si>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</si>
  <si>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</si>
  <si>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</si>
  <si>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</si>
  <si>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</si>
  <si>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</si>
  <si>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</si>
  <si>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</si>
  <si>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</si>
  <si>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</si>
  <si>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</si>
  <si>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</si>
  <si>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</si>
  <si>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</si>
  <si>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</si>
  <si>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</si>
  <si>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</si>
  <si>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</si>
  <si>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</si>
  <si>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</si>
  <si>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</si>
  <si>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</si>
  <si>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</si>
  <si>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</si>
  <si>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</si>
  <si>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</si>
  <si>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</si>
  <si>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</si>
  <si>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</si>
  <si>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</si>
  <si>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</si>
  <si>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</si>
  <si>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</si>
  <si>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</si>
  <si>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</si>
  <si>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</si>
  <si>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</si>
  <si>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</si>
  <si>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</si>
  <si>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</si>
  <si>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</si>
  <si>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</si>
  <si>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</si>
  <si>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</si>
  <si>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</si>
  <si>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</si>
  <si>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</si>
  <si>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</si>
  <si>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</si>
  <si>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</si>
  <si>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</si>
  <si>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</si>
  <si>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</si>
  <si>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</si>
  <si>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</si>
  <si>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</si>
  <si>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</si>
  <si>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</si>
  <si>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</si>
  <si>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</si>
  <si>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</si>
  <si>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</si>
  <si>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</si>
  <si>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</si>
  <si>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</si>
  <si>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</si>
  <si>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</si>
  <si>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</si>
  <si>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</si>
  <si>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</si>
  <si>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</si>
  <si>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</si>
  <si>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</si>
  <si>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</si>
  <si>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</si>
  <si>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</si>
  <si>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</si>
  <si>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</si>
  <si>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</si>
  <si>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</si>
  <si>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</si>
  <si>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</si>
  <si>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</si>
  <si>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</si>
  <si>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</si>
  <si>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</si>
  <si>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</si>
  <si>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</si>
  <si>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</si>
  <si>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</si>
  <si>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</si>
  <si>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</si>
  <si>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</si>
  <si>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</si>
  <si>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</si>
  <si>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</si>
  <si>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</si>
  <si>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</si>
  <si>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</si>
  <si>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</si>
  <si>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</si>
  <si>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</si>
  <si>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</si>
  <si>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</si>
  <si>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</si>
  <si>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</si>
  <si>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</si>
  <si>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</si>
  <si>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</si>
  <si>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</si>
  <si>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</si>
  <si>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</si>
  <si>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</si>
  <si>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</si>
  <si>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</si>
  <si>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</si>
  <si>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</si>
  <si>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</si>
  <si>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</si>
  <si>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</si>
  <si>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</si>
  <si>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</si>
  <si>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</si>
  <si>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</si>
  <si>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</si>
  <si>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</si>
  <si>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</si>
  <si>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</si>
  <si>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</si>
  <si>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</si>
  <si>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</si>
  <si>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</si>
  <si>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</si>
  <si>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</si>
  <si>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</si>
  <si>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</si>
  <si>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</si>
  <si>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</si>
  <si>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</si>
  <si>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</si>
  <si>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</si>
  <si>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</si>
  <si>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</si>
  <si>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</si>
  <si>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</si>
  <si>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</si>
  <si>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</si>
  <si>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</si>
  <si>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</si>
  <si>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</si>
  <si>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</si>
  <si>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</si>
  <si>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</si>
  <si>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</si>
  <si>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</si>
  <si>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</si>
  <si>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</si>
  <si>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</si>
  <si>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</si>
  <si>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</si>
  <si>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</si>
  <si>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</si>
  <si>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</si>
  <si>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</si>
  <si>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</si>
  <si>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</si>
  <si>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</si>
  <si>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</si>
  <si>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</si>
  <si>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</si>
  <si>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</si>
  <si>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</si>
  <si>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</si>
  <si>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</si>
  <si>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</si>
  <si>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</si>
  <si>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</si>
  <si>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</si>
  <si>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</si>
  <si>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</si>
  <si>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</si>
  <si>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</si>
  <si>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</si>
  <si>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</si>
  <si>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</si>
  <si>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</si>
  <si>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</si>
  <si>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</si>
  <si>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</si>
  <si>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</si>
  <si>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</si>
  <si>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</si>
  <si>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</si>
  <si>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</si>
  <si>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</si>
  <si>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</si>
  <si>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</si>
  <si>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</si>
  <si>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</si>
  <si>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</si>
  <si>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</si>
  <si>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</si>
  <si>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</si>
  <si>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</si>
  <si>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</si>
  <si>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</si>
  <si>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</si>
  <si>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</si>
  <si>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</si>
  <si>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</si>
  <si>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</si>
  <si>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</si>
  <si>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</si>
  <si>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</si>
  <si>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</si>
  <si>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</si>
  <si>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</si>
  <si>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</si>
  <si>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</si>
  <si>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</si>
  <si>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</si>
  <si>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</si>
  <si>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</si>
  <si>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</si>
  <si>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</si>
  <si>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</si>
  <si>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</si>
  <si>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</si>
  <si>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</si>
  <si>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</si>
  <si>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</si>
  <si>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</si>
  <si>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</si>
  <si>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</si>
  <si>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</si>
  <si>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</si>
  <si>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</si>
  <si>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</si>
  <si>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</si>
  <si>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</si>
  <si>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</si>
  <si>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</si>
  <si>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</si>
  <si>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</si>
  <si>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</si>
  <si>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</si>
  <si>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</si>
  <si>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</si>
  <si>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</si>
  <si>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</si>
  <si>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</si>
  <si>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</si>
  <si>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</si>
  <si>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</si>
  <si>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</si>
  <si>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</si>
  <si>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</si>
  <si>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</si>
  <si>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</si>
  <si>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</si>
  <si>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</si>
  <si>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</si>
  <si>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</si>
  <si>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</si>
  <si>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</si>
  <si>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</si>
  <si>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</si>
  <si>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</si>
  <si>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</si>
  <si>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</si>
  <si>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</si>
  <si>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</si>
  <si>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</si>
  <si>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</si>
  <si>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</si>
  <si>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</si>
  <si>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</si>
  <si>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</si>
  <si>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</si>
  <si>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</si>
  <si>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</si>
  <si>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</si>
  <si>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</si>
  <si>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</si>
  <si>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</si>
  <si>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</si>
  <si>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</si>
  <si>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</si>
  <si>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</si>
  <si>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</si>
  <si>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</si>
  <si>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</si>
  <si>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</si>
  <si>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</si>
  <si>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</si>
  <si>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</si>
  <si>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</si>
  <si>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</si>
  <si>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</si>
  <si>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</si>
  <si>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</si>
  <si>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</si>
  <si>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</si>
  <si>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</si>
  <si>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</si>
  <si>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</si>
  <si>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</si>
  <si>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</si>
  <si>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</si>
  <si>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</si>
  <si>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</si>
  <si>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</si>
  <si>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</si>
  <si>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</si>
  <si>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</si>
  <si>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</si>
  <si>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</si>
  <si>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</si>
  <si>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</si>
  <si>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</si>
  <si>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</si>
  <si>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</si>
  <si>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</si>
  <si>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</si>
  <si>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</si>
  <si>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</si>
  <si>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</si>
  <si>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</si>
  <si>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</si>
  <si>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</si>
  <si>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</si>
  <si>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</si>
  <si>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</si>
  <si>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</si>
  <si>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</si>
  <si>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</si>
  <si>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</si>
  <si>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</si>
  <si>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</si>
  <si>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</si>
  <si>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</si>
  <si>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</si>
  <si>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</si>
  <si>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</si>
  <si>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</si>
  <si>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</si>
  <si>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</si>
  <si>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</si>
  <si>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</si>
  <si>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</si>
  <si>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</si>
  <si>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</si>
  <si>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</si>
  <si>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</si>
  <si>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</si>
  <si>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</si>
  <si>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</si>
  <si>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</si>
  <si>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</si>
  <si>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</si>
  <si>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</si>
  <si>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</si>
  <si>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</si>
  <si>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</si>
  <si>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</si>
  <si>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</si>
  <si>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</si>
  <si>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</si>
  <si>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</si>
  <si>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</si>
  <si>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</si>
  <si>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</si>
  <si>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</si>
  <si>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</si>
  <si>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</si>
  <si>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</si>
  <si>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</si>
  <si>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</si>
  <si>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</si>
  <si>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</si>
  <si>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</si>
  <si>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</si>
  <si>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</si>
  <si>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</si>
  <si>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</si>
  <si>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</si>
  <si>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</si>
  <si>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</si>
  <si>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</si>
  <si>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</si>
  <si>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</si>
  <si>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</si>
  <si>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</si>
  <si>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</si>
  <si>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</si>
  <si>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</si>
  <si>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</si>
  <si>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</si>
  <si>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</si>
  <si>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</si>
  <si>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</si>
  <si>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</si>
  <si>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</si>
  <si>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</si>
  <si>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</si>
  <si>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</si>
  <si>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</si>
  <si>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</si>
  <si>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</si>
  <si>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</si>
  <si>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</si>
  <si>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</si>
  <si>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</si>
  <si>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</si>
  <si>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</si>
  <si>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</si>
  <si>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</si>
  <si>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</si>
  <si>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</si>
  <si>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</si>
  <si>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</si>
  <si>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</si>
  <si>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</si>
  <si>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</si>
  <si>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</si>
  <si>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</si>
  <si>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</si>
  <si>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</si>
  <si>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</si>
  <si>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</si>
  <si>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</si>
  <si>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</si>
  <si>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</si>
  <si>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</si>
  <si>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</si>
  <si>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</si>
  <si>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</si>
  <si>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</si>
  <si>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</si>
  <si>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</si>
  <si>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</si>
  <si>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</si>
  <si>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</si>
  <si>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</si>
  <si>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</si>
  <si>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</si>
  <si>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</si>
  <si>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</si>
  <si>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</si>
  <si>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</si>
  <si>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</si>
  <si>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</si>
  <si>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</si>
  <si>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</si>
  <si>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</si>
  <si>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</si>
  <si>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</si>
  <si>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</si>
  <si>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</si>
  <si>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</si>
  <si>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</si>
  <si>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</si>
  <si>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</si>
  <si>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</si>
  <si>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</si>
  <si>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</si>
  <si>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</si>
  <si>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</si>
  <si>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</si>
  <si>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</si>
  <si>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</si>
  <si>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</si>
  <si>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</si>
  <si>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</si>
  <si>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</si>
  <si>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</si>
  <si>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</si>
  <si>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</si>
  <si>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</si>
  <si>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</si>
  <si>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</si>
  <si>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</si>
  <si>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</si>
  <si>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</si>
  <si>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</si>
  <si>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</si>
  <si>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</si>
  <si>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</si>
  <si>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</si>
  <si>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</si>
  <si>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</si>
  <si>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</si>
  <si>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</si>
  <si>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</si>
  <si>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</si>
  <si>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</si>
  <si>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</si>
  <si>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</si>
  <si>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</si>
  <si>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</si>
  <si>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</si>
  <si>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</si>
  <si>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</si>
  <si>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</si>
  <si>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</si>
  <si>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</si>
  <si>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</si>
  <si>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</si>
  <si>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</si>
  <si>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</si>
  <si>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</si>
  <si>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</si>
  <si>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</si>
  <si>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</si>
  <si>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</si>
  <si>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</si>
  <si>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</si>
  <si>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</si>
  <si>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</si>
  <si>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</si>
  <si>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</si>
  <si>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</si>
  <si>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</si>
  <si>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</si>
  <si>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</si>
  <si>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</si>
  <si>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</si>
  <si>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</si>
  <si>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</si>
  <si>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</si>
  <si>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</si>
  <si>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</si>
  <si>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</si>
  <si>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</si>
  <si>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</si>
  <si>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</si>
  <si>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</si>
  <si>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</si>
  <si>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</si>
  <si>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</si>
  <si>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</si>
  <si>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</si>
  <si>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</si>
  <si>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</si>
  <si>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</si>
  <si>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</si>
  <si>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</si>
  <si>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</si>
  <si>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</si>
  <si>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</si>
  <si>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</si>
  <si>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</si>
  <si>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</si>
  <si>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</si>
  <si>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</si>
  <si>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</si>
  <si>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</si>
  <si>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</si>
  <si>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</si>
  <si>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</si>
  <si>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</si>
  <si>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</si>
  <si>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</si>
  <si>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</si>
  <si>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</si>
  <si>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</si>
  <si>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</si>
  <si>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</si>
  <si>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</si>
  <si>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</si>
  <si>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</si>
  <si>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</si>
  <si>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</si>
  <si>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</si>
  <si>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</si>
  <si>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</si>
  <si>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</si>
  <si>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</si>
  <si>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</si>
  <si>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</si>
  <si>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</si>
  <si>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</si>
  <si>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</si>
  <si>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</si>
  <si>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</si>
  <si>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</si>
  <si>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</si>
  <si>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</si>
  <si>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</si>
  <si>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</si>
  <si>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</si>
  <si>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</si>
  <si>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</si>
  <si>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</si>
  <si>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</si>
  <si>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</si>
  <si>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</si>
  <si>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</si>
  <si>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</si>
  <si>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</si>
  <si>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</si>
  <si>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</si>
  <si>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</si>
  <si>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</si>
  <si>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</si>
  <si>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</si>
  <si>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</si>
  <si>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</si>
  <si>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</si>
  <si>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</si>
  <si>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</si>
  <si>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</si>
  <si>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</si>
  <si>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</si>
  <si>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</si>
  <si>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</si>
  <si>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</si>
  <si>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</si>
  <si>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</si>
  <si>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</si>
  <si>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</si>
  <si>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</si>
  <si>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</si>
  <si>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</si>
  <si>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</si>
  <si>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</si>
  <si>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</si>
  <si>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</si>
  <si>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</si>
  <si>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</si>
  <si>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</si>
  <si>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</si>
  <si>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</si>
  <si>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</si>
  <si>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</si>
  <si>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</si>
  <si>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</si>
  <si>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</si>
  <si>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</si>
  <si>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</si>
  <si>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</si>
  <si>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</si>
  <si>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</si>
  <si>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</si>
  <si>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</si>
  <si>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</si>
  <si>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</si>
  <si>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</si>
  <si>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</si>
  <si>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</si>
  <si>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</si>
  <si>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</si>
  <si>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</si>
  <si>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</si>
  <si>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</si>
  <si>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</si>
  <si>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</si>
  <si>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</si>
  <si>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</si>
  <si>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</si>
  <si>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</si>
  <si>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</si>
  <si>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</si>
  <si>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</si>
  <si>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</si>
  <si>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</si>
  <si>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</si>
  <si>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</si>
  <si>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</si>
  <si>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</si>
  <si>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</si>
  <si>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</si>
  <si>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</si>
  <si>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</si>
  <si>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</si>
  <si>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</si>
  <si>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</si>
  <si>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</si>
  <si>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</si>
  <si>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</si>
  <si>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</si>
  <si>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</si>
  <si>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</si>
  <si>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</si>
  <si>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</si>
  <si>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</si>
  <si>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</si>
  <si>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</si>
  <si>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</si>
  <si>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</si>
  <si>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</si>
  <si>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</si>
  <si>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</si>
  <si>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</si>
  <si>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</si>
  <si>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</si>
  <si>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</si>
  <si>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</si>
  <si>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</si>
  <si>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</si>
  <si>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</si>
  <si>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</si>
  <si>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</si>
  <si>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</si>
  <si>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</si>
  <si>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</si>
  <si>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</si>
  <si>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</si>
  <si>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</si>
  <si>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</si>
  <si>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</si>
  <si>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</si>
  <si>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</si>
  <si>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</si>
  <si>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</si>
  <si>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</si>
  <si>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</si>
  <si>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</si>
  <si>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</si>
  <si>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</si>
  <si>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</si>
  <si>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</si>
  <si>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</si>
  <si>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</si>
  <si>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</si>
  <si>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</si>
  <si>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</si>
  <si>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</si>
  <si>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</si>
  <si>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</si>
  <si>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</si>
  <si>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</si>
  <si>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</si>
  <si>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</si>
  <si>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</si>
  <si>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</si>
  <si>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</si>
  <si>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</si>
  <si>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</si>
  <si>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</si>
  <si>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</si>
  <si>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</si>
  <si>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</si>
  <si>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</si>
  <si>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</si>
  <si>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</si>
  <si>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</si>
  <si>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</si>
  <si>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</si>
  <si>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</si>
  <si>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</si>
  <si>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</si>
  <si>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</si>
  <si>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</si>
  <si>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</si>
  <si>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</si>
  <si>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</si>
  <si>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</si>
  <si>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</si>
  <si>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</si>
  <si>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</si>
  <si>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</si>
  <si>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</si>
  <si>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</si>
  <si>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</si>
  <si>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</si>
  <si>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</si>
  <si>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</si>
  <si>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</si>
  <si>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</si>
  <si>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</si>
  <si>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</si>
  <si>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</si>
  <si>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</si>
  <si>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</si>
  <si>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</si>
  <si>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</si>
  <si>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</si>
  <si>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</si>
  <si>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</si>
  <si>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</si>
  <si>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</si>
  <si>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</si>
  <si>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</si>
  <si>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</si>
  <si>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</si>
  <si>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</si>
  <si>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</si>
  <si>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</si>
  <si>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</si>
  <si>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</si>
  <si>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</si>
  <si>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</si>
  <si>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</si>
  <si>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</si>
  <si>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</si>
  <si>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</si>
  <si>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</si>
  <si>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</si>
  <si>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</si>
  <si>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</si>
  <si>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</si>
  <si>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</si>
  <si>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</si>
  <si>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</si>
  <si>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</si>
  <si>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</si>
  <si>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</si>
  <si>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</si>
  <si>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</si>
  <si>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</si>
  <si>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</si>
  <si>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</si>
  <si>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</si>
  <si>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</si>
  <si>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</si>
  <si>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</si>
  <si>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</si>
  <si>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</si>
  <si>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</si>
  <si>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</si>
  <si>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</si>
  <si>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</si>
  <si>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</si>
  <si>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</si>
  <si>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</si>
  <si>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</si>
  <si>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</si>
  <si>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</si>
  <si>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</si>
  <si>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</si>
  <si>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</si>
  <si>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</si>
  <si>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</si>
  <si>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</si>
  <si>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</si>
  <si>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</si>
  <si>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</si>
  <si>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</si>
  <si>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</si>
  <si>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</si>
  <si>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</si>
  <si>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</si>
  <si>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</si>
  <si>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</si>
  <si>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</si>
  <si>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</si>
  <si>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</si>
  <si>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</si>
  <si>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</si>
  <si>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</si>
  <si>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</si>
  <si>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</si>
  <si>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</si>
  <si>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</si>
  <si>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</si>
  <si>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</si>
  <si>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</si>
  <si>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</si>
  <si>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</si>
  <si>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</si>
  <si>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</si>
  <si>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</si>
  <si>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</si>
  <si>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</si>
  <si>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</si>
  <si>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</si>
  <si>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</si>
  <si>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</si>
  <si>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</si>
  <si>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</si>
  <si>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</si>
  <si>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</si>
  <si>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</si>
  <si>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</si>
  <si>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</si>
  <si>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</si>
  <si>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</si>
  <si>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</si>
  <si>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</si>
  <si>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</si>
  <si>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</si>
  <si>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</si>
  <si>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</si>
  <si>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</si>
  <si>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</si>
  <si>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</si>
  <si>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</si>
  <si>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</si>
  <si>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</si>
  <si>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</si>
  <si>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</si>
  <si>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</si>
  <si>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</si>
  <si>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</si>
  <si>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</si>
  <si>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</si>
  <si>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</si>
  <si>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</si>
  <si>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</si>
  <si>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</si>
  <si>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</si>
  <si>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</si>
  <si>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</si>
  <si>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</si>
  <si>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</si>
  <si>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</si>
  <si>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</si>
  <si>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</si>
  <si>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</si>
  <si>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</si>
  <si>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</si>
  <si>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</si>
  <si>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</si>
  <si>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</si>
  <si>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</si>
  <si>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</si>
  <si>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</si>
  <si>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</si>
  <si>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</si>
  <si>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</si>
  <si>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</si>
  <si>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</si>
  <si>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</si>
  <si>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</si>
  <si>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</si>
  <si>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</si>
  <si>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</si>
  <si>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</si>
  <si>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</si>
  <si>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</si>
  <si>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</si>
  <si>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</si>
  <si>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</si>
  <si>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</si>
  <si>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</si>
  <si>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</si>
  <si>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</si>
  <si>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</si>
  <si>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</si>
  <si>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</si>
  <si>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</si>
  <si>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</si>
  <si>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</si>
  <si>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</si>
  <si>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</si>
  <si>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</si>
  <si>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</si>
  <si>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</si>
  <si>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</si>
  <si>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</si>
  <si>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</si>
  <si>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</si>
  <si>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</si>
  <si>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</si>
  <si>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</si>
  <si>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</si>
  <si>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</si>
  <si>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</si>
  <si>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</si>
  <si>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</si>
  <si>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</si>
  <si>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</si>
  <si>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</si>
  <si>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</si>
  <si>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</si>
  <si>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</si>
  <si>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</si>
  <si>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</si>
  <si>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</si>
  <si>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</si>
  <si>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</si>
  <si>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</si>
  <si>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</si>
  <si>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</si>
  <si>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</si>
  <si>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</si>
  <si>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</si>
  <si>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</si>
  <si>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</si>
  <si>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</si>
  <si>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</si>
  <si>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</si>
  <si>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</si>
  <si>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</si>
  <si>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</si>
  <si>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</si>
  <si>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</si>
  <si>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</si>
  <si>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</si>
  <si>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</si>
  <si>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</si>
  <si>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</si>
  <si>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</si>
  <si>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</si>
  <si>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</si>
  <si>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</si>
  <si>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</si>
  <si>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</si>
  <si>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</si>
  <si>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</si>
  <si>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</si>
  <si>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</si>
  <si>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</si>
  <si>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</si>
  <si>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</si>
  <si>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</si>
  <si>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</si>
  <si>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</si>
  <si>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</si>
  <si>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</si>
  <si>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</si>
  <si>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</si>
  <si>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</si>
  <si>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</si>
  <si>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</si>
  <si>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</si>
  <si>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</si>
  <si>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</si>
  <si>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</si>
  <si>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</si>
  <si>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</si>
  <si>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</si>
  <si>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</si>
  <si>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</si>
  <si>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</si>
  <si>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</si>
  <si>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</si>
  <si>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</si>
  <si>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</si>
  <si>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</si>
  <si>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</si>
  <si>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</si>
  <si>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</si>
  <si>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</si>
  <si>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</si>
  <si>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</si>
  <si>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</si>
  <si>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</si>
  <si>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</si>
  <si>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</si>
  <si>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</si>
  <si>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</si>
  <si>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</si>
  <si>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</si>
  <si>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</si>
  <si>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</si>
  <si>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</si>
  <si>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</si>
  <si>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</si>
  <si>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</si>
  <si>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</si>
  <si>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</si>
  <si>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</si>
  <si>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</si>
  <si>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</si>
  <si>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</si>
  <si>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</si>
  <si>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</si>
  <si>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</si>
  <si>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</si>
  <si>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</si>
  <si>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</si>
  <si>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</si>
  <si>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</si>
  <si>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</si>
  <si>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</si>
  <si>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</si>
  <si>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</si>
  <si>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</si>
  <si>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</si>
  <si>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</si>
  <si>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</si>
  <si>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</si>
  <si>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</si>
  <si>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</si>
  <si>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</si>
  <si>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</si>
  <si>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</si>
  <si>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</si>
  <si>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</si>
  <si>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</si>
  <si>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</si>
  <si>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</si>
  <si>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</si>
  <si>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</si>
  <si>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</si>
  <si>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</si>
  <si>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</si>
  <si>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</si>
  <si>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</si>
  <si>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</si>
  <si>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</si>
  <si>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</si>
  <si>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</si>
  <si>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</si>
  <si>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</si>
  <si>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</si>
  <si>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</si>
  <si>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</si>
  <si>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</si>
  <si>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</si>
  <si>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</si>
  <si>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</si>
  <si>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</si>
  <si>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</si>
  <si>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</si>
  <si>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</si>
  <si>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</si>
  <si>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</si>
  <si>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</si>
  <si>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</si>
  <si>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</si>
  <si>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</si>
  <si>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</si>
  <si>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</si>
  <si>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</si>
  <si>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</si>
  <si>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</si>
  <si>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</si>
  <si>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</si>
  <si>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</si>
  <si>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</si>
  <si>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</si>
  <si>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</si>
  <si>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</si>
  <si>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</si>
  <si>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</si>
  <si>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</si>
  <si>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</si>
  <si>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</si>
  <si>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</si>
  <si>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</si>
  <si>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</si>
  <si>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</si>
  <si>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</si>
  <si>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</si>
  <si>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</si>
  <si>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</si>
  <si>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</si>
  <si>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</si>
  <si>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</si>
  <si>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</si>
  <si>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</si>
  <si>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</si>
  <si>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</si>
  <si>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</si>
  <si>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</si>
  <si>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</si>
  <si>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</si>
  <si>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</si>
  <si>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</si>
  <si>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</si>
  <si>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</si>
  <si>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</si>
  <si>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</si>
  <si>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</si>
  <si>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</si>
  <si>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</si>
  <si>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</si>
  <si>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</si>
  <si>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</si>
  <si>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</si>
  <si>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</si>
  <si>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</si>
  <si>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</si>
  <si>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</si>
  <si>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</si>
  <si>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</si>
  <si>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</si>
  <si>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</si>
  <si>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</si>
  <si>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</si>
  <si>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</si>
  <si>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</si>
  <si>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</si>
  <si>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</si>
  <si>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</si>
  <si>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</si>
  <si>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</si>
  <si>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</si>
  <si>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</si>
  <si>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</si>
  <si>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</si>
  <si>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</si>
  <si>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</si>
  <si>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</si>
  <si>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</si>
  <si>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</si>
  <si>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</si>
  <si>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</si>
  <si>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</si>
  <si>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</si>
  <si>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</si>
  <si>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</si>
  <si>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</si>
  <si>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</si>
  <si>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</si>
  <si>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</si>
  <si>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</si>
  <si>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</si>
  <si>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</si>
  <si>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</si>
  <si>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</si>
  <si>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</si>
  <si>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</si>
  <si>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</si>
  <si>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</si>
  <si>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</si>
  <si>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</si>
  <si>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</si>
  <si>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</si>
  <si>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</si>
  <si>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</si>
  <si>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</si>
  <si>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</si>
  <si>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</si>
  <si>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</si>
  <si>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</si>
  <si>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</si>
  <si>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</si>
  <si>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</si>
  <si>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</si>
  <si>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</si>
  <si>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</si>
  <si>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</si>
  <si>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</si>
  <si>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</si>
  <si>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</si>
  <si>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</si>
  <si>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</si>
  <si>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</si>
  <si>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</si>
  <si>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</si>
  <si>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</si>
  <si>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</si>
  <si>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</si>
  <si>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</si>
  <si>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</si>
  <si>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</si>
  <si>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</si>
  <si>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</si>
  <si>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</si>
  <si>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</si>
  <si>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</si>
  <si>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</si>
  <si>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</si>
  <si>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</si>
  <si>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</si>
  <si>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</si>
  <si>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</si>
  <si>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</si>
  <si>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</si>
  <si>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</si>
  <si>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</si>
  <si>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</si>
  <si>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</si>
  <si>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</si>
  <si>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</si>
  <si>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</si>
  <si>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</si>
  <si>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</si>
  <si>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</si>
  <si>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</si>
  <si>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</si>
  <si>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</si>
  <si>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</si>
  <si>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</si>
  <si>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</si>
  <si>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</si>
  <si>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</si>
  <si>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</si>
  <si>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</si>
  <si>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</si>
  <si>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</si>
  <si>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</si>
  <si>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</si>
  <si>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</si>
  <si>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</si>
  <si>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</si>
  <si>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</si>
  <si>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</si>
  <si>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</si>
  <si>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</si>
  <si>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</si>
  <si>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</si>
  <si>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</si>
  <si>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</si>
  <si>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</si>
  <si>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</si>
  <si>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</si>
  <si>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</si>
  <si>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</si>
  <si>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</si>
  <si>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</si>
  <si>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</si>
  <si>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</si>
  <si>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</si>
  <si>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</si>
  <si>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</si>
  <si>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</si>
  <si>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</si>
  <si>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</si>
  <si>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</si>
  <si>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</si>
  <si>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</si>
  <si>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</si>
  <si>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</si>
  <si>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</si>
  <si>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</si>
  <si>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</si>
  <si>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</si>
  <si>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</si>
  <si>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</si>
  <si>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</si>
  <si>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</si>
  <si>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</si>
  <si>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</si>
  <si>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</si>
  <si>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</si>
  <si>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</si>
  <si>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</si>
  <si>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</si>
  <si>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</si>
  <si>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</si>
  <si>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</si>
  <si>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</si>
  <si>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</si>
  <si>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</si>
  <si>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</si>
  <si>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</si>
  <si>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</si>
  <si>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</si>
  <si>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</si>
  <si>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</si>
  <si>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</si>
  <si>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</si>
  <si>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</si>
  <si>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</si>
  <si>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</si>
  <si>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</si>
  <si>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</si>
  <si>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</si>
  <si>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</si>
  <si>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</si>
  <si>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</si>
  <si>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</si>
  <si>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</si>
  <si>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</si>
  <si>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</si>
  <si>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</si>
  <si>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</si>
  <si>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</si>
  <si>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</si>
  <si>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</si>
  <si>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</si>
  <si>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</si>
  <si>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</si>
  <si>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</si>
  <si>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</si>
  <si>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</si>
  <si>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</si>
  <si>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</si>
  <si>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</si>
  <si>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</si>
  <si>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</si>
  <si>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</si>
  <si>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</si>
  <si>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</si>
  <si>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</si>
  <si>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</si>
  <si>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</si>
  <si>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</si>
  <si>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</si>
  <si>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</si>
  <si>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</si>
  <si>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</si>
  <si>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</si>
  <si>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</si>
  <si>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</si>
  <si>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</si>
  <si>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</si>
  <si>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</si>
  <si>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</si>
  <si>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</si>
  <si>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</si>
  <si>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</si>
  <si>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</si>
  <si>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</si>
  <si>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</si>
  <si>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</si>
  <si>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</si>
  <si>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</si>
  <si>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</si>
  <si>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</si>
  <si>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</si>
  <si>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</si>
  <si>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</si>
  <si>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</si>
  <si>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</si>
  <si>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</si>
  <si>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</si>
  <si>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</si>
  <si>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</si>
  <si>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</si>
  <si>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</si>
  <si>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</si>
  <si>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</si>
  <si>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</si>
  <si>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</si>
  <si>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</si>
  <si>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</si>
  <si>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</si>
  <si>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</si>
  <si>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</si>
  <si>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</si>
  <si>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</si>
  <si>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</si>
  <si>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</si>
  <si>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</si>
  <si>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</si>
  <si>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</si>
  <si>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</si>
  <si>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</si>
  <si>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</si>
  <si>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</si>
  <si>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</si>
  <si>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</si>
  <si>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</si>
  <si>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</si>
  <si>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</si>
  <si>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</si>
  <si>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</si>
  <si>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</si>
  <si>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</si>
  <si>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</si>
  <si>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</si>
  <si>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</si>
  <si>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</si>
  <si>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</si>
  <si>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</si>
  <si>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</si>
  <si>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</si>
  <si>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</si>
  <si>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</si>
  <si>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</si>
  <si>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</si>
  <si>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</si>
  <si>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</si>
  <si>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</si>
  <si>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</si>
  <si>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</si>
  <si>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</si>
  <si>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</si>
  <si>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</si>
  <si>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</si>
  <si>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</si>
  <si>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</si>
  <si>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</si>
  <si>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</si>
  <si>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</si>
  <si>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</si>
  <si>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</si>
  <si>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</si>
  <si>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</si>
  <si>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</si>
  <si>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</si>
  <si>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</si>
  <si>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</si>
  <si>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</si>
  <si>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</si>
  <si>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</si>
  <si>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</si>
  <si>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</si>
  <si>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</si>
  <si>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</si>
  <si>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</si>
  <si>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</si>
  <si>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</si>
  <si>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</si>
  <si>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</si>
  <si>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</si>
  <si>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</si>
  <si>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</si>
  <si>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</si>
  <si>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</si>
  <si>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</si>
  <si>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</si>
  <si>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</si>
  <si>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</si>
  <si>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</si>
  <si>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</si>
  <si>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</si>
  <si>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</si>
  <si>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</si>
  <si>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</si>
  <si>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</si>
  <si>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</si>
  <si>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</si>
  <si>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</si>
  <si>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</si>
  <si>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</si>
  <si>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</si>
  <si>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</si>
  <si>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</si>
  <si>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</si>
  <si>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</si>
  <si>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</si>
  <si>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</si>
  <si>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</si>
  <si>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</si>
  <si>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</si>
  <si>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</si>
  <si>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</si>
  <si>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</si>
  <si>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</si>
  <si>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</si>
  <si>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</si>
  <si>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</si>
  <si>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</si>
  <si>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</si>
  <si>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</si>
  <si>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</si>
  <si>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</si>
  <si>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</si>
  <si>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</si>
  <si>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</si>
  <si>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</si>
  <si>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</si>
  <si>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</si>
  <si>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</si>
  <si>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</si>
  <si>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</si>
  <si>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</si>
  <si>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</si>
  <si>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</si>
  <si>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</si>
  <si>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</si>
  <si>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</si>
  <si>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</si>
  <si>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</si>
  <si>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</si>
  <si>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</si>
  <si>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</si>
  <si>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</si>
  <si>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</si>
  <si>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</si>
  <si>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</si>
  <si>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</si>
  <si>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</si>
  <si>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</si>
  <si>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</si>
  <si>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</si>
  <si>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</si>
  <si>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</si>
  <si>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</si>
  <si>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</si>
  <si>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</si>
  <si>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</si>
  <si>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</si>
  <si>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</si>
  <si>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</si>
  <si>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</si>
  <si>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</si>
  <si>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</si>
  <si>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</si>
  <si>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</si>
  <si>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</si>
  <si>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</si>
  <si>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</si>
  <si>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</si>
  <si>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</si>
  <si>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</si>
  <si>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</si>
  <si>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</si>
  <si>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</si>
  <si>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</si>
  <si>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</si>
  <si>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</si>
  <si>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</si>
  <si>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</si>
  <si>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</si>
  <si>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</si>
  <si>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</si>
  <si>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</si>
  <si>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</si>
  <si>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</si>
  <si>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</si>
  <si>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</si>
  <si>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</si>
  <si>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</si>
  <si>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</si>
  <si>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</si>
  <si>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</si>
  <si>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</si>
  <si>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</si>
  <si>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</si>
  <si>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</si>
  <si>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</si>
  <si>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</si>
  <si>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</si>
  <si>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</si>
  <si>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</si>
  <si>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</si>
  <si>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</si>
  <si>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</si>
  <si>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</si>
  <si>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</si>
  <si>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</si>
  <si>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</si>
  <si>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</si>
  <si>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</si>
  <si>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</si>
  <si>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</si>
  <si>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</si>
  <si>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</si>
  <si>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</si>
  <si>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</si>
  <si>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</si>
  <si>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</si>
  <si>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</si>
  <si>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</si>
  <si>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</si>
  <si>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</si>
  <si>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</si>
  <si>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</si>
  <si>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</si>
  <si>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</si>
  <si>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</si>
  <si>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</si>
  <si>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</si>
  <si>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</si>
  <si>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</si>
  <si>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</si>
  <si>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</si>
  <si>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</si>
  <si>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</si>
  <si>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</si>
  <si>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</si>
  <si>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</si>
  <si>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</si>
  <si>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</si>
  <si>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</si>
  <si>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</si>
  <si>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</si>
  <si>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</si>
  <si>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</si>
  <si>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</si>
  <si>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</si>
  <si>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</si>
  <si>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</si>
  <si>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</si>
  <si>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</si>
  <si>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</si>
  <si>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</si>
  <si>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</si>
  <si>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</si>
  <si>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</si>
  <si>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</si>
  <si>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</si>
  <si>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</si>
  <si>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</si>
  <si>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</si>
  <si>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</si>
  <si>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</si>
  <si>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</si>
  <si>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</si>
  <si>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</si>
  <si>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</si>
  <si>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</si>
  <si>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</si>
  <si>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</si>
  <si>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</si>
  <si>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</si>
  <si>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</si>
  <si>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</si>
  <si>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</si>
  <si>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</si>
  <si>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</si>
  <si>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</si>
  <si>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</si>
  <si>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</si>
  <si>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</si>
  <si>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</si>
  <si>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</si>
  <si>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</si>
  <si>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</si>
  <si>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</si>
  <si>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</si>
  <si>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</si>
  <si>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</si>
  <si>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</si>
  <si>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</si>
  <si>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</si>
  <si>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</si>
  <si>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</si>
  <si>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</si>
  <si>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</si>
  <si>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</si>
  <si>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</si>
  <si>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</si>
  <si>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</si>
  <si>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</si>
  <si>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</si>
  <si>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</si>
  <si>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</si>
  <si>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</si>
  <si>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</si>
  <si>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</si>
  <si>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</si>
  <si>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</si>
  <si>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</si>
  <si>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</si>
  <si>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</si>
  <si>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</si>
  <si>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</si>
  <si>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</si>
  <si>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</si>
  <si>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</si>
  <si>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</si>
  <si>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</si>
  <si>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</si>
  <si>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</si>
  <si>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</si>
  <si>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</si>
  <si>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</si>
  <si>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</si>
  <si>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</si>
  <si>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</si>
  <si>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</si>
  <si>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</si>
  <si>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</si>
  <si>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</si>
  <si>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</si>
  <si>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</si>
  <si>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</si>
  <si>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</si>
  <si>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</si>
  <si>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</si>
  <si>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</si>
  <si>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</si>
  <si>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</si>
  <si>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</si>
  <si>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</si>
  <si>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</si>
  <si>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</si>
  <si>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</si>
  <si>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</si>
  <si>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</si>
  <si>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</si>
  <si>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</si>
  <si>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</si>
  <si>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</si>
  <si>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</si>
  <si>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</si>
  <si>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</si>
  <si>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</si>
  <si>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</si>
  <si>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</si>
  <si>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</si>
  <si>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</si>
  <si>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</si>
  <si>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</si>
  <si>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</si>
  <si>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</si>
  <si>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</si>
  <si>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</si>
  <si>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</si>
  <si>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</si>
  <si>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</si>
  <si>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</si>
  <si>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</si>
  <si>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</si>
  <si>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</si>
  <si>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</si>
  <si>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</si>
  <si>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</si>
  <si>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</si>
  <si>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</si>
  <si>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</si>
  <si>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</si>
  <si>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</si>
  <si>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</si>
  <si>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</si>
  <si>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</si>
  <si>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</si>
  <si>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</si>
  <si>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</si>
  <si>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</si>
  <si>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</si>
  <si>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</si>
  <si>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</si>
  <si>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</si>
  <si>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</si>
  <si>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</si>
  <si>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</si>
  <si>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</si>
  <si>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</si>
  <si>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</si>
  <si>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</si>
  <si>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</si>
  <si>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</si>
  <si>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</si>
  <si>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</si>
  <si>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</si>
  <si>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</si>
  <si>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</si>
  <si>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</si>
  <si>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</si>
  <si>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</si>
  <si>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</si>
  <si>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</si>
  <si>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</si>
  <si>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</si>
  <si>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</si>
  <si>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</si>
  <si>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</si>
  <si>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</si>
  <si>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</si>
  <si>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</si>
  <si>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</si>
  <si>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</si>
  <si>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</si>
  <si>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</si>
  <si>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</si>
  <si>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</si>
  <si>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</si>
  <si>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</si>
  <si>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</si>
  <si>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</si>
  <si>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</si>
  <si>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</si>
  <si>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</si>
  <si>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</si>
  <si>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</si>
  <si>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</si>
  <si>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</si>
  <si>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</si>
  <si>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</si>
  <si>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</si>
  <si>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</si>
  <si>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</si>
  <si>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</si>
  <si>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</si>
  <si>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</si>
  <si>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</si>
  <si>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</si>
  <si>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</si>
  <si>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</si>
  <si>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</si>
  <si>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</si>
  <si>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</si>
  <si>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</si>
  <si>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</si>
  <si>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</si>
  <si>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</si>
  <si>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</si>
  <si>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</si>
  <si>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</si>
  <si>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</si>
  <si>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</si>
  <si>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</si>
  <si>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</si>
  <si>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</si>
  <si>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</si>
  <si>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</si>
  <si>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</si>
  <si>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</si>
  <si>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</si>
  <si>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</si>
  <si>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</si>
  <si>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</si>
  <si>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</si>
  <si>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</si>
  <si>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</si>
  <si>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</si>
  <si>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</si>
  <si>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</si>
  <si>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</si>
  <si>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</si>
  <si>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</si>
  <si>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</si>
  <si>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</si>
  <si>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</si>
  <si>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</si>
  <si>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</si>
  <si>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</si>
  <si>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</si>
  <si>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</si>
  <si>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</si>
  <si>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</si>
  <si>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</si>
  <si>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</si>
  <si>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</si>
  <si>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</si>
  <si>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</si>
  <si>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</si>
  <si>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</si>
  <si>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</si>
  <si>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</si>
  <si>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</si>
  <si>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</si>
  <si>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</si>
  <si>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</si>
  <si>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</si>
  <si>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</si>
  <si>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</si>
  <si>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</si>
  <si>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</si>
  <si>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</si>
  <si>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</si>
  <si>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</si>
  <si>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</si>
  <si>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</si>
  <si>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</si>
  <si>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</si>
  <si>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</si>
  <si>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</si>
  <si>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</si>
  <si>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</si>
  <si>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</si>
  <si>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</si>
  <si>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</si>
  <si>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</si>
  <si>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</si>
  <si>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</si>
  <si>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</si>
  <si>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</si>
  <si>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</si>
  <si>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</si>
  <si>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</si>
  <si>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</si>
  <si>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</si>
  <si>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</si>
  <si>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</si>
  <si>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</si>
  <si>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</si>
  <si>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</si>
  <si>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</si>
  <si>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</si>
  <si>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</si>
  <si>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</si>
  <si>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</si>
  <si>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</si>
  <si>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</si>
  <si>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</si>
  <si>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</si>
  <si>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</si>
  <si>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</si>
  <si>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</si>
  <si>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</si>
  <si>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</si>
  <si>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</si>
  <si>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</si>
  <si>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</si>
  <si>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</si>
  <si>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</si>
  <si>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</si>
  <si>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</si>
  <si>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</si>
  <si>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</si>
  <si>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</si>
  <si>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</si>
  <si>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</si>
  <si>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</si>
  <si>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</si>
  <si>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</si>
  <si>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</si>
  <si>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</si>
  <si>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</si>
  <si>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</si>
  <si>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</si>
  <si>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</si>
  <si>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</si>
  <si>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</si>
  <si>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</si>
  <si>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</si>
  <si>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</si>
  <si>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</si>
  <si>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</si>
  <si>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</si>
  <si>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</si>
  <si>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</si>
  <si>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</si>
  <si>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</si>
  <si>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</si>
  <si>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</si>
  <si>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</si>
  <si>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</si>
  <si>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</si>
  <si>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</si>
  <si>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</si>
  <si>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</si>
  <si>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</si>
  <si>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</si>
  <si>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</si>
  <si>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</si>
  <si>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</si>
  <si>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</si>
  <si>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</si>
  <si>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</si>
  <si>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</si>
  <si>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</si>
  <si>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</si>
  <si>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</si>
  <si>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</si>
  <si>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</si>
  <si>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</si>
  <si>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</si>
  <si>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</si>
  <si>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</si>
  <si>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</si>
  <si>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</si>
  <si>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</si>
  <si>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</si>
  <si>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</si>
  <si>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</si>
  <si>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</si>
  <si>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</si>
  <si>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</si>
  <si>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</si>
  <si>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</si>
  <si>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</si>
  <si>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</si>
  <si>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</si>
  <si>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</si>
  <si>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</si>
  <si>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</si>
  <si>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</si>
  <si>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</si>
  <si>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</si>
  <si>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</si>
  <si>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</si>
  <si>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</si>
  <si>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</si>
  <si>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</si>
  <si>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</si>
  <si>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</si>
  <si>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</si>
  <si>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</si>
  <si>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</si>
  <si>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</si>
  <si>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</si>
  <si>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</si>
  <si>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</si>
  <si>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</si>
  <si>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</si>
  <si>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</si>
  <si>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</si>
  <si>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</si>
  <si>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</si>
  <si>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</si>
  <si>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</si>
  <si>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</si>
  <si>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</si>
  <si>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</si>
  <si>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</si>
  <si>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</si>
  <si>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</si>
  <si>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</si>
  <si>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</si>
  <si>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</si>
  <si>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</si>
  <si>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</si>
  <si>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</si>
  <si>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</si>
  <si>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</si>
  <si>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</si>
  <si>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</si>
  <si>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</si>
  <si>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</si>
  <si>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</si>
  <si>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</si>
  <si>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</si>
  <si>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</si>
  <si>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</si>
  <si>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</si>
  <si>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</si>
  <si>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</si>
  <si>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</si>
  <si>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</si>
  <si>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</si>
  <si>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</si>
  <si>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</si>
  <si>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</si>
  <si>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</si>
  <si>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</si>
  <si>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</si>
  <si>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</si>
  <si>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</si>
  <si>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</si>
  <si>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</si>
  <si>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</si>
  <si>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</si>
  <si>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</si>
  <si>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</si>
  <si>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</si>
  <si>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</si>
  <si>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</si>
  <si>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</si>
  <si>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</si>
  <si>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</si>
  <si>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</si>
  <si>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</si>
  <si>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</si>
  <si>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</si>
  <si>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</si>
  <si>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</si>
  <si>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</si>
  <si>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</si>
  <si>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</si>
  <si>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</si>
  <si>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</si>
  <si>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</si>
  <si>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</si>
  <si>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</si>
  <si>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</si>
  <si>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</si>
  <si>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</si>
  <si>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</si>
  <si>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</si>
  <si>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</si>
  <si>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</si>
  <si>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</si>
  <si>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</si>
  <si>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</si>
  <si>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</si>
  <si>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</si>
  <si>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</si>
  <si>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</si>
  <si>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</si>
  <si>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</si>
  <si>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</si>
  <si>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</si>
  <si>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</si>
  <si>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</si>
  <si>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</si>
  <si>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</si>
  <si>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</si>
  <si>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</si>
  <si>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</si>
  <si>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</si>
  <si>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</si>
  <si>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</si>
  <si>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</si>
  <si>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</si>
  <si>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</si>
  <si>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</si>
  <si>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</si>
  <si>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</si>
  <si>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</si>
  <si>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</si>
  <si>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</si>
  <si>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</si>
  <si>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</si>
  <si>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</si>
  <si>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</si>
  <si>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</si>
  <si>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</si>
  <si>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</si>
  <si>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</si>
  <si>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</si>
  <si>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</si>
  <si>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</si>
  <si>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</si>
  <si>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</si>
  <si>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</si>
  <si>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</si>
  <si>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</si>
  <si>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</si>
  <si>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</si>
  <si>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</si>
  <si>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</si>
  <si>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</si>
  <si>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</si>
  <si>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</si>
  <si>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</si>
  <si>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</si>
  <si>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</si>
  <si>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</si>
  <si>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</si>
  <si>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</si>
  <si>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</si>
  <si>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</si>
  <si>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</si>
  <si>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</si>
  <si>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</si>
  <si>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</si>
  <si>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</si>
  <si>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</si>
  <si>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</si>
  <si>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</si>
  <si>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</si>
  <si>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</si>
  <si>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</si>
  <si>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</si>
  <si>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</si>
  <si>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</si>
  <si>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</si>
  <si>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</si>
  <si>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</si>
  <si>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</si>
  <si>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</si>
  <si>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</si>
  <si>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</si>
  <si>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</si>
  <si>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</si>
  <si>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</si>
  <si>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</si>
  <si>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</si>
  <si>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</si>
  <si>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</si>
  <si>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</si>
  <si>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</si>
  <si>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</si>
  <si>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</si>
  <si>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</si>
  <si>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</si>
  <si>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</si>
  <si>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</si>
  <si>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</si>
  <si>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</si>
  <si>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</si>
  <si>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</si>
  <si>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</si>
  <si>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</si>
  <si>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</si>
  <si>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</si>
  <si>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</si>
  <si>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</si>
  <si>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</si>
  <si>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</si>
  <si>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</si>
  <si>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</si>
  <si>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</si>
  <si>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</si>
  <si>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</si>
  <si>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</si>
  <si>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</si>
  <si>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</si>
  <si>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</si>
  <si>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</si>
  <si>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</si>
  <si>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</si>
  <si>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</si>
  <si>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</si>
  <si>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</si>
  <si>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</si>
  <si>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</si>
  <si>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</si>
  <si>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</si>
  <si>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</si>
  <si>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</si>
  <si>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</si>
  <si>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</si>
  <si>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</si>
  <si>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</si>
  <si>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</si>
  <si>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</si>
  <si>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</si>
  <si>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</si>
  <si>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</si>
  <si>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</si>
  <si>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</si>
  <si>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</si>
  <si>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</si>
  <si>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</si>
  <si>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</si>
  <si>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</si>
  <si>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</si>
  <si>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</si>
  <si>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</si>
  <si>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</si>
  <si>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</si>
  <si>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</si>
  <si>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</si>
  <si>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</si>
  <si>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</si>
  <si>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</si>
  <si>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</si>
  <si>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</si>
  <si>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</si>
  <si>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</si>
  <si>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</si>
  <si>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</si>
  <si>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</si>
  <si>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</si>
  <si>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</si>
  <si>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</si>
  <si>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</si>
  <si>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</si>
  <si>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</si>
  <si>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</si>
  <si>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</si>
  <si>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</si>
  <si>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</si>
  <si>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</si>
  <si>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</si>
  <si>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</si>
  <si>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</si>
  <si>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</si>
  <si>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</si>
  <si>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</si>
  <si>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</si>
  <si>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</si>
  <si>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</si>
  <si>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</si>
  <si>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</si>
  <si>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</si>
  <si>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</si>
  <si>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</si>
  <si>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</si>
  <si>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</si>
  <si>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</si>
  <si>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</si>
  <si>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</si>
  <si>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</si>
  <si>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</si>
  <si>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</si>
  <si>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</si>
  <si>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</si>
  <si>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</si>
  <si>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</si>
  <si>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</si>
  <si>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</si>
  <si>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</si>
  <si>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</si>
  <si>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</si>
  <si>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</si>
  <si>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</si>
  <si>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</si>
  <si>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</si>
  <si>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</si>
  <si>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</si>
  <si>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</si>
  <si>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</si>
  <si>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</si>
  <si>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</si>
  <si>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</si>
  <si>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</si>
  <si>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</si>
  <si>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</si>
  <si>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</si>
  <si>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</si>
  <si>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</si>
  <si>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</si>
  <si>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</si>
  <si>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</si>
  <si>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</si>
  <si>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</si>
  <si>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</si>
  <si>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</si>
  <si>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</si>
  <si>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</si>
  <si>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</si>
  <si>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</si>
  <si>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</si>
  <si>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</si>
  <si>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</si>
  <si>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</si>
  <si>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</si>
  <si>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</si>
  <si>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</si>
  <si>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</si>
  <si>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</si>
  <si>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</si>
  <si>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</si>
  <si>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</si>
  <si>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</si>
  <si>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</si>
  <si>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</si>
  <si>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</si>
  <si>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</si>
  <si>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</si>
  <si>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</si>
  <si>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</si>
  <si>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</si>
  <si>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</si>
  <si>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</si>
  <si>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</si>
  <si>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</si>
  <si>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</si>
  <si>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</si>
  <si>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</si>
  <si>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</si>
  <si>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</si>
  <si>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</si>
  <si>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</si>
  <si>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</si>
  <si>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</si>
  <si>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</si>
  <si>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</si>
  <si>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</si>
  <si>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</si>
  <si>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</si>
  <si>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</si>
  <si>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</si>
  <si>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</si>
  <si>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</si>
  <si>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</si>
  <si>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</si>
  <si>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</si>
  <si>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</si>
  <si>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</si>
  <si>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</si>
  <si>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</si>
  <si>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</si>
  <si>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</si>
  <si>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</si>
  <si>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</si>
  <si>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</si>
  <si>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</si>
  <si>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</si>
  <si>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</si>
  <si>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</si>
  <si>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</si>
  <si>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</si>
  <si>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</si>
  <si>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</si>
  <si>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</si>
  <si>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</si>
  <si>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</si>
  <si>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</si>
  <si>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</si>
  <si>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</si>
  <si>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</si>
  <si>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</si>
  <si>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</si>
  <si>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</si>
  <si>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</si>
  <si>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</si>
  <si>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</si>
  <si>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</si>
  <si>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</si>
  <si>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</si>
  <si>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</si>
  <si>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</si>
  <si>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</si>
  <si>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</si>
  <si>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</si>
  <si>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</si>
  <si>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</si>
  <si>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</si>
  <si>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</si>
  <si>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</si>
  <si>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</si>
  <si>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</si>
  <si>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</si>
  <si>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</si>
  <si>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</si>
  <si>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</si>
  <si>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</si>
  <si>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</si>
  <si>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</si>
  <si>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</si>
  <si>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</si>
  <si>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</si>
  <si>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</si>
  <si>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</si>
  <si>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</si>
  <si>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</si>
  <si>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</si>
  <si>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</si>
  <si>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</si>
  <si>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</si>
  <si>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</si>
  <si>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</si>
  <si>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</si>
  <si>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</si>
  <si>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</si>
  <si>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</si>
  <si>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</si>
  <si>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</si>
  <si>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</si>
  <si>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</si>
  <si>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</si>
  <si>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</si>
  <si>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</si>
  <si>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</si>
  <si>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</si>
  <si>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</si>
  <si>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</si>
  <si>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</si>
  <si>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</si>
  <si>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</si>
  <si>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</si>
  <si>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</si>
  <si>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</si>
  <si>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</si>
  <si>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</si>
  <si>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</si>
  <si>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</si>
  <si>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</si>
  <si>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</si>
  <si>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</si>
  <si>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</si>
  <si>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</si>
  <si>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</si>
  <si>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</si>
  <si>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</si>
  <si>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</si>
  <si>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</si>
  <si>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</si>
  <si>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</si>
  <si>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</si>
  <si>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</si>
  <si>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</si>
  <si>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</si>
  <si>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</si>
  <si>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</si>
  <si>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</si>
  <si>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</si>
  <si>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</si>
  <si>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</si>
  <si>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</si>
  <si>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</si>
  <si>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</si>
  <si>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</si>
  <si>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</si>
  <si>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</si>
  <si>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</si>
  <si>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</si>
  <si>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</si>
  <si>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</si>
  <si>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</si>
  <si>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</si>
  <si>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</si>
  <si>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</si>
  <si>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</si>
  <si>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</si>
  <si>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</si>
  <si>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</si>
  <si>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</si>
  <si>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</si>
  <si>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</si>
  <si>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</si>
  <si>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</si>
  <si>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</si>
  <si>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</si>
  <si>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</si>
  <si>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</si>
  <si>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</si>
  <si>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</si>
  <si>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</si>
  <si>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</si>
  <si>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</si>
  <si>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</si>
  <si>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</si>
  <si>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</si>
  <si>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</si>
  <si>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</si>
  <si>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</si>
  <si>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</si>
  <si>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</si>
  <si>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</si>
  <si>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</si>
  <si>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</si>
  <si>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</si>
  <si>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</si>
  <si>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</si>
  <si>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</si>
  <si>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</si>
  <si>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</si>
  <si>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</si>
  <si>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</si>
  <si>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</si>
  <si>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</si>
  <si>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</si>
  <si>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</si>
  <si>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</si>
  <si>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</si>
  <si>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</si>
  <si>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</si>
  <si>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</si>
  <si>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</si>
  <si>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</si>
  <si>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</si>
  <si>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</si>
  <si>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</si>
  <si>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</si>
  <si>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</si>
  <si>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</si>
  <si>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</si>
  <si>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</si>
  <si>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</si>
  <si>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</si>
  <si>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</si>
  <si>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</si>
  <si>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</si>
  <si>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</si>
  <si>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</si>
  <si>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</si>
  <si>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</si>
  <si>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</si>
  <si>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</si>
  <si>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</si>
  <si>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</si>
  <si>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</si>
  <si>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</si>
  <si>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</si>
  <si>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</si>
  <si>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</si>
  <si>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</si>
  <si>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</si>
  <si>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</si>
  <si>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</si>
  <si>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</si>
  <si>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</si>
  <si>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</si>
  <si>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</si>
  <si>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</si>
  <si>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</si>
  <si>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</si>
  <si>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</si>
  <si>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</si>
  <si>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</si>
  <si>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</si>
  <si>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</si>
  <si>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</si>
  <si>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</si>
  <si>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</si>
  <si>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</si>
  <si>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</si>
  <si>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</si>
  <si>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</si>
  <si>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</si>
  <si>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</si>
  <si>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</si>
  <si>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</si>
  <si>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</si>
  <si>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</si>
  <si>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</si>
  <si>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</si>
  <si>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</si>
  <si>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</si>
  <si>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</si>
  <si>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</si>
  <si>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</si>
  <si>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</si>
  <si>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</si>
  <si>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</si>
  <si>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</si>
  <si>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</si>
  <si>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</si>
  <si>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</si>
  <si>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</si>
  <si>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</si>
  <si>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</si>
  <si>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</si>
  <si>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</si>
  <si>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</si>
  <si>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</si>
  <si>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</si>
  <si>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</si>
  <si>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</si>
  <si>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</si>
  <si>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</si>
  <si>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</si>
  <si>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</si>
  <si>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</si>
  <si>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</si>
  <si>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</si>
  <si>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</si>
  <si>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</si>
  <si>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</si>
  <si>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</si>
  <si>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</si>
  <si>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</si>
  <si>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</si>
  <si>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</si>
  <si>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</si>
  <si>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</si>
  <si>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</si>
  <si>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</si>
  <si>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</si>
  <si>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</si>
  <si>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</si>
  <si>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</si>
  <si>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</si>
  <si>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</si>
  <si>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</si>
  <si>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</si>
  <si>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</si>
  <si>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</si>
  <si>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</si>
  <si>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</si>
  <si>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</si>
  <si>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</si>
  <si>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</si>
  <si>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</si>
  <si>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</si>
  <si>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</si>
  <si>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</si>
  <si>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</si>
  <si>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</si>
  <si>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</si>
  <si>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</si>
  <si>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</si>
  <si>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</si>
  <si>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</si>
  <si>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</si>
  <si>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</si>
  <si>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</si>
  <si>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</si>
  <si>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</si>
  <si>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</si>
  <si>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</si>
  <si>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</si>
  <si>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</si>
  <si>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</si>
  <si>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</si>
  <si>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</si>
  <si>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</si>
  <si>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</si>
  <si>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</si>
  <si>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</si>
  <si>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</si>
  <si>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</si>
  <si>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</si>
  <si>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</si>
  <si>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</si>
  <si>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</si>
  <si>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</si>
  <si>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</si>
  <si>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</si>
  <si>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</si>
  <si>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</si>
  <si>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</si>
  <si>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</si>
  <si>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</si>
  <si>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</si>
  <si>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</si>
  <si>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</si>
  <si>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</si>
  <si>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</si>
  <si>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</si>
  <si>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</si>
  <si>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</si>
  <si>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</si>
  <si>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</si>
  <si>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</si>
  <si>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</si>
  <si>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</si>
  <si>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</si>
  <si>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</si>
  <si>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</si>
  <si>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</si>
  <si>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</si>
  <si>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</si>
  <si>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</si>
  <si>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</si>
  <si>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</si>
  <si>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</si>
  <si>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</si>
  <si>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</si>
  <si>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</si>
  <si>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</si>
  <si>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</si>
  <si>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</si>
  <si>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</si>
  <si>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</si>
  <si>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</si>
  <si>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</si>
  <si>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</si>
  <si>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</si>
  <si>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</si>
  <si>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</si>
  <si>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</si>
  <si>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</si>
  <si>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</si>
  <si>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</si>
  <si>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</si>
  <si>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</si>
  <si>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</si>
  <si>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</si>
  <si>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</si>
  <si>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</si>
  <si>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</si>
  <si>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</si>
  <si>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</si>
  <si>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</si>
  <si>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</si>
  <si>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</si>
  <si>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</si>
  <si>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</si>
  <si>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</si>
  <si>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</si>
  <si>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</si>
  <si>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</si>
  <si>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</si>
  <si>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</si>
  <si>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</si>
  <si>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</si>
  <si>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</si>
  <si>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</si>
  <si>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</si>
  <si>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</si>
  <si>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</si>
  <si>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</si>
  <si>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</si>
  <si>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</si>
  <si>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</si>
  <si>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</si>
  <si>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</si>
  <si>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</si>
  <si>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</si>
  <si>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</si>
  <si>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</si>
  <si>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</si>
  <si>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</si>
  <si>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</si>
  <si>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</si>
  <si>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</si>
  <si>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</si>
  <si>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</si>
  <si>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</si>
  <si>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</si>
  <si>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</si>
  <si>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</si>
  <si>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</si>
  <si>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</si>
  <si>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</si>
  <si>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</si>
  <si>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</si>
  <si>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</si>
  <si>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</si>
  <si>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</si>
  <si>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</si>
  <si>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</si>
  <si>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</si>
  <si>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</si>
  <si>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</si>
  <si>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</si>
  <si>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</si>
  <si>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</si>
  <si>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</si>
  <si>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</si>
  <si>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</si>
  <si>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</si>
  <si>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</si>
  <si>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</si>
  <si>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</si>
  <si>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</si>
  <si>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</si>
  <si>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</si>
  <si>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</si>
  <si>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</si>
  <si>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</si>
  <si>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</si>
  <si>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</si>
  <si>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</si>
  <si>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</si>
  <si>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</si>
  <si>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</si>
  <si>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</si>
  <si>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</si>
  <si>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</si>
  <si>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</si>
  <si>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</si>
  <si>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</si>
  <si>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</si>
  <si>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</si>
  <si>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</si>
  <si>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</si>
  <si>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</si>
  <si>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</si>
  <si>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</si>
  <si>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</si>
  <si>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</si>
  <si>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</si>
  <si>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</si>
  <si>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</si>
  <si>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</si>
  <si>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</si>
  <si>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</si>
  <si>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</si>
  <si>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</si>
  <si>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</si>
  <si>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</si>
  <si>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</si>
  <si>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</si>
  <si>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</si>
  <si>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</si>
  <si>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</si>
  <si>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</si>
  <si>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</si>
  <si>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</si>
  <si>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</si>
  <si>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</si>
  <si>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</si>
  <si>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</si>
  <si>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</si>
  <si>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</si>
  <si>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</si>
  <si>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</si>
  <si>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</si>
  <si>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</si>
  <si>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</si>
  <si>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</si>
  <si>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</si>
  <si>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</si>
  <si>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</si>
  <si>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</si>
  <si>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</si>
  <si>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</si>
  <si>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</si>
  <si>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</si>
  <si>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</si>
  <si>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</si>
  <si>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</si>
  <si>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</si>
  <si>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</si>
  <si>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</si>
  <si>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</si>
  <si>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</si>
  <si>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</si>
  <si>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</si>
  <si>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</si>
  <si>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</si>
  <si>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</si>
  <si>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</si>
  <si>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</si>
  <si>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</si>
  <si>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</si>
  <si>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</si>
  <si>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</si>
  <si>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</si>
  <si>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</si>
  <si>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</si>
  <si>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</si>
  <si>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</si>
  <si>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</si>
  <si>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</si>
  <si>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</si>
  <si>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</si>
  <si>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</si>
  <si>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</si>
  <si>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</si>
  <si>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</si>
  <si>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</si>
  <si>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</si>
  <si>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</si>
  <si>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</si>
  <si>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</si>
  <si>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</si>
  <si>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</si>
  <si>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</si>
  <si>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</si>
  <si>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</si>
  <si>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</si>
  <si>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</si>
  <si>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</si>
  <si>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</si>
  <si>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</si>
  <si>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</si>
  <si>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</si>
  <si>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</si>
  <si>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</si>
  <si>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</si>
  <si>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</si>
  <si>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</si>
  <si>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</si>
  <si>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</si>
  <si>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</si>
  <si>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</si>
  <si>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</si>
  <si>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</si>
  <si>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</si>
  <si>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</si>
  <si>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</si>
  <si>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</si>
  <si>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</si>
  <si>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</si>
  <si>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</si>
  <si>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</si>
  <si>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</si>
  <si>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</si>
  <si>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</si>
  <si>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</si>
  <si>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</si>
  <si>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</si>
  <si>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</si>
  <si>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</si>
  <si>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</si>
  <si>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</si>
  <si>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</si>
  <si>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</si>
  <si>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</si>
  <si>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</si>
  <si>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</si>
  <si>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</si>
  <si>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</si>
  <si>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</si>
  <si>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</si>
  <si>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</si>
  <si>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</si>
  <si>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</si>
  <si>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</si>
  <si>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</si>
  <si>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</si>
  <si>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</si>
  <si>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</si>
  <si>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</si>
  <si>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</si>
  <si>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</si>
  <si>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</si>
  <si>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</si>
  <si>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</si>
  <si>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</si>
  <si>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</si>
  <si>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</si>
  <si>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</si>
  <si>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</si>
  <si>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</si>
  <si>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</si>
  <si>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</si>
  <si>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</si>
  <si>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</si>
  <si>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</si>
  <si>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</si>
  <si>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</si>
  <si>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</si>
  <si>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</si>
  <si>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</si>
  <si>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</si>
  <si>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</si>
  <si>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</si>
  <si>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</si>
  <si>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</si>
  <si>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</si>
  <si>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</si>
  <si>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</si>
  <si>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</si>
  <si>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</si>
  <si>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</si>
  <si>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</si>
  <si>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</si>
  <si>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</si>
  <si>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</si>
  <si>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</si>
  <si>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</si>
  <si>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</si>
  <si>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</si>
  <si>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</si>
  <si>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</si>
  <si>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</si>
  <si>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</si>
  <si>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</si>
  <si>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</si>
  <si>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</si>
  <si>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</si>
  <si>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</si>
  <si>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</si>
  <si>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</si>
  <si>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</si>
  <si>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</si>
  <si>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</si>
  <si>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</si>
  <si>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</si>
  <si>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</si>
  <si>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</si>
  <si>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</si>
  <si>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</si>
  <si>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</si>
  <si>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</si>
  <si>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</si>
  <si>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</si>
  <si>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</si>
  <si>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</si>
  <si>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</si>
  <si>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</si>
  <si>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</si>
  <si>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</si>
  <si>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</si>
  <si>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</si>
  <si>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</si>
  <si>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</si>
  <si>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</si>
  <si>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</si>
  <si>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</si>
  <si>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</si>
  <si>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</si>
  <si>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</si>
  <si>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</si>
  <si>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</si>
  <si>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</si>
  <si>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</si>
  <si>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</si>
  <si>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</si>
  <si>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</si>
  <si>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</si>
  <si>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</si>
  <si>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</si>
  <si>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</si>
  <si>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</si>
  <si>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</si>
  <si>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</si>
  <si>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</si>
  <si>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</si>
  <si>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</si>
  <si>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</si>
  <si>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</si>
  <si>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</si>
  <si>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</si>
  <si>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</si>
  <si>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</si>
  <si>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</si>
  <si>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</si>
  <si>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</si>
  <si>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</si>
  <si>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</si>
  <si>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</si>
  <si>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</si>
  <si>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</si>
  <si>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</si>
  <si>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</si>
  <si>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</si>
  <si>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</si>
  <si>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</si>
  <si>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</si>
  <si>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</si>
  <si>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</si>
  <si>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</si>
  <si>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</si>
  <si>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</si>
  <si>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</si>
  <si>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</si>
  <si>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</si>
  <si>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</si>
  <si>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</si>
  <si>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</si>
  <si>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</si>
  <si>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</si>
  <si>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</si>
  <si>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</si>
  <si>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</si>
  <si>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</si>
  <si>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</si>
  <si>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</si>
  <si>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</si>
  <si>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</si>
  <si>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</si>
  <si>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</si>
  <si>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</si>
  <si>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</si>
  <si>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</si>
  <si>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</si>
  <si>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</si>
  <si>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</si>
  <si>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</si>
  <si>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</si>
  <si>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</si>
  <si>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</si>
  <si>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</si>
  <si>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</si>
  <si>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</si>
  <si>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</si>
  <si>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</si>
  <si>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</si>
  <si>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</si>
  <si>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</si>
  <si>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</si>
  <si>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</si>
  <si>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</si>
  <si>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</si>
  <si>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</si>
  <si>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</si>
  <si>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</si>
  <si>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</si>
  <si>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</si>
  <si>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</si>
  <si>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</si>
  <si>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</si>
  <si>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</si>
  <si>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</si>
  <si>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</si>
  <si>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</si>
  <si>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</si>
  <si>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</si>
  <si>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</si>
  <si>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</si>
  <si>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</si>
  <si>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</si>
  <si>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</si>
  <si>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</si>
  <si>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</si>
  <si>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</si>
  <si>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</si>
  <si>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</si>
  <si>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</si>
  <si>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</si>
  <si>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</si>
  <si>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</si>
  <si>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</si>
  <si>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</si>
  <si>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</si>
  <si>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</si>
  <si>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</si>
  <si>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</si>
  <si>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</si>
  <si>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</si>
  <si>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</si>
  <si>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</si>
  <si>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</si>
  <si>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</si>
  <si>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</si>
  <si>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</si>
  <si>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</si>
  <si>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</si>
  <si>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</si>
  <si>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</si>
  <si>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</si>
  <si>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</si>
  <si>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</si>
  <si>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</si>
  <si>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</si>
  <si>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</si>
  <si>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</si>
  <si>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</si>
  <si>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</si>
  <si>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</si>
  <si>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</si>
  <si>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</si>
  <si>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</si>
  <si>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</si>
  <si>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</si>
  <si>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</si>
  <si>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</si>
  <si>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</si>
  <si>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</si>
  <si>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</si>
  <si>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</si>
  <si>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</si>
  <si>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</si>
  <si>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</si>
  <si>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</si>
  <si>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</si>
  <si>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</si>
  <si>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</si>
  <si>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</si>
  <si>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</si>
  <si>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</si>
  <si>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</si>
  <si>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</si>
  <si>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</si>
  <si>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</si>
  <si>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</si>
  <si>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</si>
  <si>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</si>
  <si>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</si>
  <si>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</si>
  <si>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</si>
  <si>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</si>
  <si>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</si>
  <si>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</si>
  <si>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</si>
  <si>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</si>
  <si>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</si>
  <si>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</si>
  <si>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</si>
  <si>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</si>
  <si>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</si>
  <si>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</si>
  <si>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</si>
  <si>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</si>
  <si>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</si>
  <si>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</si>
  <si>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</si>
  <si>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</si>
  <si>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</si>
  <si>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</si>
  <si>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</si>
  <si>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</si>
  <si>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</si>
  <si>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</si>
  <si>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</si>
  <si>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</si>
  <si>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</si>
  <si>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</si>
  <si>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</si>
  <si>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</si>
  <si>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</si>
  <si>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</si>
  <si>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</si>
  <si>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</si>
  <si>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</si>
  <si>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</si>
  <si>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</si>
  <si>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</si>
  <si>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</si>
  <si>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</si>
  <si>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</si>
  <si>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</si>
  <si>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</si>
  <si>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</si>
  <si>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</si>
  <si>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</si>
  <si>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</si>
  <si>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</si>
  <si>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</si>
  <si>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</si>
  <si>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</si>
  <si>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</si>
  <si>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</si>
  <si>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</si>
  <si>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</si>
  <si>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</si>
  <si>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</si>
  <si>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</si>
  <si>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</si>
  <si>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</si>
  <si>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</si>
  <si>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</si>
  <si>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</si>
  <si>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</si>
  <si>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</si>
  <si>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</si>
  <si>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</si>
  <si>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</si>
  <si>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</si>
  <si>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</si>
  <si>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</si>
  <si>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</si>
  <si>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</si>
  <si>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</si>
  <si>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</si>
  <si>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</si>
  <si>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</si>
  <si>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</si>
  <si>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</si>
  <si>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</si>
  <si>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</si>
  <si>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</si>
  <si>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</si>
  <si>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</si>
  <si>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</si>
  <si>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</si>
  <si>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</si>
  <si>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</si>
  <si>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</si>
  <si>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</si>
  <si>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</si>
  <si>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</si>
  <si>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</si>
  <si>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</si>
  <si>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</si>
  <si>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</si>
  <si>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</si>
  <si>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</si>
  <si>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</si>
  <si>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</si>
  <si>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</si>
  <si>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</si>
  <si>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</si>
  <si>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</si>
  <si>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</si>
  <si>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</si>
  <si>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</si>
  <si>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</si>
  <si>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</si>
  <si>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</si>
  <si>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</si>
  <si>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</si>
  <si>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</si>
  <si>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</si>
  <si>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</si>
  <si>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</si>
  <si>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</si>
  <si>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</si>
  <si>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</si>
  <si>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</si>
  <si>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</si>
  <si>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</si>
  <si>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</si>
  <si>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</si>
  <si>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</si>
  <si>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</si>
  <si>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</si>
  <si>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</si>
  <si>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</si>
  <si>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</si>
  <si>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</si>
  <si>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</si>
  <si>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</si>
  <si>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</si>
  <si>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</si>
  <si>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</si>
  <si>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</si>
  <si>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</si>
  <si>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</si>
  <si>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</si>
  <si>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</si>
  <si>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</si>
  <si>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</si>
  <si>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</si>
  <si>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</si>
  <si>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</si>
  <si>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</si>
  <si>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</si>
  <si>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</si>
  <si>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</si>
  <si>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</si>
  <si>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</si>
  <si>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</si>
  <si>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</si>
  <si>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</si>
  <si>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</si>
  <si>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</si>
  <si>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</si>
  <si>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</si>
  <si>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</si>
  <si>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</si>
  <si>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</si>
  <si>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</si>
  <si>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</si>
  <si>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</si>
  <si>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</si>
  <si>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</si>
  <si>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</si>
  <si>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</si>
  <si>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</si>
  <si>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</si>
  <si>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</si>
  <si>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</si>
  <si>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</si>
  <si>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</si>
  <si>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</si>
  <si>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</si>
  <si>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</si>
  <si>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</si>
  <si>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</si>
  <si>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</si>
  <si>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</si>
  <si>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</si>
  <si>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</si>
  <si>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</si>
  <si>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</si>
  <si>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</si>
  <si>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</si>
  <si>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</si>
  <si>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</si>
  <si>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</si>
  <si>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</si>
  <si>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</si>
  <si>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</si>
  <si>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</si>
  <si>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</si>
  <si>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</si>
  <si>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</si>
  <si>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</si>
  <si>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</si>
  <si>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</si>
  <si>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</si>
  <si>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</si>
  <si>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</si>
  <si>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</si>
  <si>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</si>
  <si>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</si>
  <si>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</si>
  <si>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</si>
  <si>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</si>
  <si>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</si>
  <si>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</si>
  <si>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</si>
  <si>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</si>
  <si>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</si>
  <si>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</si>
  <si>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</si>
  <si>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</si>
  <si>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</si>
  <si>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</si>
  <si>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</si>
  <si>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</si>
  <si>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</si>
  <si>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</si>
  <si>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</si>
  <si>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</si>
  <si>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</si>
  <si>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</si>
  <si>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</si>
  <si>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</si>
  <si>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</si>
  <si>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</si>
  <si>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</si>
  <si>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</si>
  <si>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</si>
  <si>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</si>
  <si>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</si>
  <si>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</si>
  <si>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</si>
  <si>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</si>
  <si>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</si>
  <si>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</si>
  <si>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</si>
  <si>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</si>
  <si>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</si>
  <si>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</si>
  <si>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</si>
  <si>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</si>
  <si>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</si>
  <si>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</si>
  <si>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</si>
  <si>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</si>
  <si>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</si>
  <si>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</si>
  <si>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</si>
  <si>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</si>
  <si>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</si>
  <si>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</si>
  <si>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</si>
  <si>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</si>
  <si>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</si>
  <si>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</si>
  <si>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</si>
  <si>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</si>
  <si>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</si>
  <si>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</si>
  <si>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</si>
  <si>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</si>
  <si>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</si>
  <si>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</si>
  <si>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</si>
  <si>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</si>
  <si>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</si>
  <si>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</si>
  <si>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</si>
  <si>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</si>
  <si>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</si>
  <si>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</si>
  <si>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</si>
  <si>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</si>
  <si>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</si>
  <si>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</si>
  <si>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</si>
  <si>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</si>
  <si>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</si>
  <si>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</si>
  <si>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</si>
  <si>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</si>
  <si>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</si>
  <si>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</si>
  <si>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</si>
  <si>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</si>
  <si>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</si>
  <si>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</si>
  <si>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</si>
  <si>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</si>
  <si>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</si>
  <si>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</si>
  <si>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</si>
  <si>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</si>
  <si>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</si>
  <si>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</si>
  <si>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</si>
  <si>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</si>
  <si>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</si>
  <si>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</si>
  <si>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</si>
  <si>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</si>
  <si>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</si>
  <si>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</si>
  <si>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</si>
  <si>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</si>
  <si>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</si>
  <si>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</si>
  <si>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</si>
  <si>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</si>
  <si>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</si>
  <si>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</si>
  <si>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</si>
  <si>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</si>
  <si>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</si>
  <si>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</si>
  <si>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</si>
  <si>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</si>
  <si>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</si>
  <si>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</si>
  <si>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</si>
  <si>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</si>
  <si>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</si>
  <si>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</si>
  <si>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</si>
  <si>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</si>
  <si>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</si>
  <si>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</si>
  <si>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</si>
  <si>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</si>
  <si>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</si>
  <si>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</si>
  <si>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</si>
  <si>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</si>
  <si>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</si>
  <si>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</si>
  <si>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</si>
  <si>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</si>
  <si>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</si>
  <si>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</si>
  <si>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</si>
  <si>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</si>
  <si>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</si>
  <si>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</si>
  <si>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</si>
  <si>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</si>
  <si>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</si>
  <si>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</si>
  <si>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</si>
  <si>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</si>
  <si>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</si>
  <si>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</si>
  <si>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</si>
  <si>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</si>
  <si>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</si>
  <si>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</si>
  <si>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</si>
  <si>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</si>
  <si>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</si>
  <si>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</si>
  <si>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</si>
  <si>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</si>
  <si>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</si>
  <si>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</si>
  <si>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</si>
  <si>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</si>
  <si>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</si>
  <si>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</si>
  <si>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</si>
  <si>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</si>
  <si>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</si>
  <si>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</si>
  <si>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</si>
  <si>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</si>
  <si>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</si>
  <si>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</si>
  <si>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</si>
  <si>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</si>
  <si>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</si>
  <si>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</si>
  <si>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</si>
  <si>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</si>
  <si>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</si>
  <si>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</si>
  <si>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</si>
  <si>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</si>
  <si>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</si>
  <si>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</si>
  <si>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</si>
  <si>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</si>
  <si>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</si>
  <si>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</si>
  <si>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</si>
  <si>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</si>
  <si>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</si>
  <si>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</si>
  <si>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</si>
  <si>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</si>
  <si>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</si>
  <si>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</si>
  <si>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</si>
  <si>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</si>
  <si>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</si>
  <si>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</si>
  <si>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</si>
  <si>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</si>
  <si>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</si>
  <si>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</si>
  <si>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</si>
  <si>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</si>
  <si>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</si>
  <si>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</si>
  <si>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</si>
  <si>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</si>
  <si>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</si>
  <si>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</si>
  <si>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</si>
  <si>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</si>
  <si>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</si>
  <si>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</si>
  <si>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</si>
  <si>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</si>
  <si>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</si>
  <si>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</si>
  <si>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</si>
  <si>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</si>
  <si>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</si>
  <si>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</si>
  <si>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</si>
  <si>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</si>
  <si>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</si>
  <si>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</si>
  <si>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</si>
  <si>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</si>
  <si>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</si>
  <si>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</si>
  <si>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</si>
  <si>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</si>
  <si>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</si>
  <si>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</si>
  <si>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</si>
  <si>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</si>
  <si>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</si>
  <si>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</si>
  <si>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</si>
  <si>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</si>
  <si>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</si>
  <si>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</si>
  <si>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</si>
  <si>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</si>
  <si>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</si>
  <si>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</si>
  <si>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</si>
  <si>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</si>
  <si>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</si>
  <si>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</si>
  <si>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</si>
  <si>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</si>
  <si>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</si>
  <si>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</si>
  <si>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</si>
  <si>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</si>
  <si>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</si>
  <si>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</si>
  <si>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</si>
  <si>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</si>
  <si>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</si>
  <si>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</si>
  <si>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</si>
  <si>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</si>
  <si>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</si>
  <si>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</si>
  <si>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</si>
  <si>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</si>
  <si>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</si>
  <si>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</si>
  <si>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</si>
  <si>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</si>
  <si>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</si>
  <si>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</si>
  <si>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</si>
  <si>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</si>
  <si>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</si>
  <si>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</si>
  <si>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</si>
  <si>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</si>
  <si>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</si>
  <si>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</si>
  <si>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</si>
  <si>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</si>
  <si>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</si>
  <si>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</si>
  <si>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</si>
  <si>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</si>
  <si>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</si>
  <si>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</si>
  <si>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</si>
  <si>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</si>
  <si>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</si>
  <si>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</si>
  <si>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</si>
  <si>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</si>
  <si>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</si>
  <si>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</si>
  <si>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</si>
  <si>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</si>
  <si>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</si>
  <si>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</si>
  <si>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</si>
  <si>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</si>
  <si>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</si>
  <si>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</si>
  <si>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</si>
  <si>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</si>
  <si>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</si>
  <si>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</si>
  <si>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</si>
  <si>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</si>
  <si>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</si>
  <si>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</si>
  <si>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</si>
  <si>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</si>
  <si>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</si>
  <si>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</si>
  <si>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</si>
  <si>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</si>
  <si>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</si>
  <si>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</si>
  <si>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</si>
  <si>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</si>
  <si>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</si>
  <si>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</si>
  <si>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</si>
  <si>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</si>
  <si>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</si>
  <si>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</si>
  <si>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</si>
  <si>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</si>
  <si>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</si>
  <si>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</si>
  <si>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</si>
  <si>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</si>
  <si>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</si>
  <si>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</si>
  <si>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</si>
  <si>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</si>
  <si>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</si>
  <si>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</si>
  <si>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</si>
  <si>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</si>
  <si>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</si>
  <si>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</si>
  <si>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</si>
  <si>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</si>
  <si>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</si>
  <si>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</si>
  <si>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</si>
  <si>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</si>
  <si>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</si>
  <si>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</si>
  <si>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</si>
  <si>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</si>
  <si>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</si>
  <si>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</si>
  <si>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</si>
  <si>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</si>
  <si>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</si>
  <si>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</si>
  <si>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</si>
  <si>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</si>
  <si>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</si>
  <si>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</si>
  <si>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</si>
  <si>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</si>
  <si>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</si>
  <si>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</si>
  <si>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</si>
  <si>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</si>
  <si>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</si>
  <si>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</si>
  <si>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</si>
  <si>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</si>
  <si>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</si>
  <si>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</si>
  <si>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</si>
  <si>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</si>
  <si>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</si>
  <si>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</si>
  <si>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</si>
  <si>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</si>
  <si>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</si>
  <si>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</si>
  <si>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</si>
  <si>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</si>
  <si>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</si>
  <si>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</si>
  <si>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</si>
  <si>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</si>
  <si>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</si>
  <si>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</si>
  <si>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</si>
  <si>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</si>
  <si>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</si>
  <si>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</si>
  <si>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</si>
  <si>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</si>
  <si>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</si>
  <si>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</si>
  <si>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</si>
  <si>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</si>
  <si>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</si>
  <si>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</si>
  <si>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</si>
  <si>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</si>
  <si>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</si>
  <si>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</si>
  <si>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</si>
  <si>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</si>
  <si>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</si>
  <si>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</si>
  <si>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</si>
  <si>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</si>
  <si>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</si>
  <si>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</si>
  <si>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</si>
  <si>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</si>
  <si>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</si>
  <si>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</si>
  <si>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</si>
  <si>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</si>
  <si>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</si>
  <si>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</si>
  <si>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</si>
  <si>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</si>
  <si>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</si>
  <si>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</si>
  <si>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</si>
  <si>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</si>
  <si>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</si>
  <si>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</si>
  <si>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</si>
  <si>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</si>
  <si>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</si>
  <si>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</si>
  <si>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</si>
  <si>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</si>
  <si>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</si>
  <si>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</si>
  <si>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</si>
  <si>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</si>
  <si>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</si>
  <si>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</si>
  <si>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</si>
  <si>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</si>
  <si>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</si>
  <si>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</si>
  <si>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</si>
  <si>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</si>
  <si>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</si>
  <si>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</si>
  <si>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</si>
  <si>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</si>
  <si>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</si>
  <si>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</si>
  <si>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</si>
  <si>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</si>
  <si>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</si>
  <si>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</si>
  <si>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</si>
  <si>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</si>
  <si>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</si>
  <si>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</si>
  <si>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</si>
  <si>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</si>
  <si>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</si>
  <si>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</si>
  <si>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</si>
  <si>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</si>
  <si>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</si>
  <si>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</si>
  <si>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</si>
  <si>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</si>
  <si>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</si>
  <si>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</si>
  <si>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</si>
  <si>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</si>
  <si>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</si>
  <si>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</si>
  <si>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</si>
  <si>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</si>
  <si>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</si>
  <si>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</si>
  <si>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</si>
  <si>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</si>
  <si>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</si>
  <si>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</si>
  <si>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</si>
  <si>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</si>
  <si>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</si>
  <si>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</si>
  <si>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</si>
  <si>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</si>
  <si>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</si>
  <si>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</si>
  <si>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</si>
  <si>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</si>
  <si>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</si>
  <si>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</si>
  <si>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</si>
  <si>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</si>
  <si>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</si>
  <si>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</si>
  <si>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</si>
  <si>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</si>
  <si>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</si>
  <si>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</si>
  <si>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</si>
  <si>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</si>
  <si>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</si>
  <si>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</si>
  <si>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</si>
  <si>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</si>
  <si>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</si>
  <si>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</si>
  <si>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</si>
  <si>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</si>
  <si>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</si>
  <si>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</si>
  <si>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</si>
  <si>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</si>
  <si>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</si>
  <si>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</si>
  <si>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</si>
  <si>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</si>
  <si>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</si>
  <si>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</si>
  <si>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</si>
  <si>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</si>
  <si>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</si>
  <si>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</si>
  <si>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</si>
  <si>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</si>
  <si>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</si>
  <si>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</si>
  <si>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</si>
  <si>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</si>
  <si>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</si>
  <si>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</si>
  <si>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</si>
  <si>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</si>
  <si>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</si>
  <si>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</si>
  <si>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</si>
  <si>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</si>
  <si>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</si>
  <si>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</si>
  <si>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</si>
  <si>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</si>
  <si>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</si>
  <si>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</si>
  <si>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</si>
  <si>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</si>
  <si>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</si>
  <si>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</si>
  <si>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</si>
  <si>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</si>
  <si>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</si>
  <si>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</si>
  <si>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</si>
  <si>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</si>
  <si>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</si>
  <si>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</si>
  <si>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</si>
  <si>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</si>
  <si>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</si>
  <si>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</si>
  <si>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</si>
  <si>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</si>
  <si>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</si>
  <si>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</si>
  <si>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</si>
  <si>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</si>
  <si>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</si>
  <si>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</si>
  <si>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</si>
  <si>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</si>
  <si>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</si>
  <si>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</si>
  <si>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</si>
  <si>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</si>
  <si>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</si>
  <si>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</si>
  <si>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</si>
  <si>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</si>
  <si>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</si>
  <si>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</si>
  <si>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</si>
  <si>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</si>
  <si>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</si>
  <si>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</si>
  <si>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</si>
  <si>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</si>
  <si>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</si>
  <si>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</si>
  <si>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</si>
  <si>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</si>
  <si>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</si>
  <si>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</si>
  <si>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</si>
  <si>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</si>
  <si>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</si>
  <si>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</si>
  <si>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</si>
  <si>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</si>
  <si>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</si>
  <si>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</si>
  <si>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</si>
  <si>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</si>
  <si>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</si>
  <si>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</si>
  <si>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</si>
  <si>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</si>
  <si>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</si>
  <si>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</si>
  <si>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</si>
  <si>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</si>
  <si>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</si>
  <si>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</si>
  <si>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</si>
  <si>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</si>
  <si>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</si>
  <si>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</si>
  <si>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</si>
  <si>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</si>
  <si>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</si>
  <si>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</si>
  <si>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</si>
  <si>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</si>
  <si>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</si>
  <si>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</si>
  <si>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</si>
  <si>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</si>
  <si>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</si>
  <si>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</si>
  <si>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</si>
  <si>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</si>
  <si>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</si>
  <si>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</si>
  <si>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</si>
  <si>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</si>
  <si>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</si>
  <si>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</si>
  <si>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</si>
  <si>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</si>
  <si>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</si>
  <si>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</si>
  <si>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</si>
  <si>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</si>
  <si>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</si>
  <si>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</si>
  <si>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</si>
  <si>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</si>
  <si>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</si>
  <si>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</si>
  <si>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</si>
  <si>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</si>
  <si>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</si>
  <si>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</si>
  <si>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</si>
  <si>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</si>
  <si>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</si>
  <si>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</si>
  <si>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</si>
  <si>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</si>
  <si>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</si>
  <si>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</si>
  <si>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</si>
  <si>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</si>
  <si>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</si>
  <si>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</si>
  <si>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</si>
  <si>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</si>
  <si>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</si>
  <si>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</si>
  <si>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</si>
  <si>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</si>
  <si>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</si>
  <si>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</si>
  <si>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</si>
  <si>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</si>
  <si>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</si>
  <si>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</si>
  <si>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</si>
  <si>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</si>
  <si>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</si>
  <si>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</si>
  <si>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</si>
  <si>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</si>
  <si>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</si>
  <si>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</si>
  <si>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</si>
  <si>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</si>
  <si>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</si>
  <si>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</si>
  <si>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</si>
  <si>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</si>
  <si>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</si>
  <si>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</si>
  <si>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</si>
  <si>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</si>
  <si>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</si>
  <si>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</si>
  <si>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</si>
  <si>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</si>
  <si>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</si>
  <si>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</si>
  <si>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</si>
  <si>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</si>
  <si>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</si>
  <si>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</si>
  <si>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</si>
  <si>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</si>
  <si>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</si>
  <si>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</si>
  <si>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</si>
  <si>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</si>
  <si>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</si>
  <si>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</si>
  <si>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</si>
  <si>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</si>
  <si>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</si>
  <si>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</si>
  <si>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</si>
  <si>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</si>
  <si>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</si>
  <si>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</si>
  <si>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</si>
  <si>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</si>
  <si>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</si>
  <si>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</si>
  <si>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</si>
  <si>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</si>
  <si>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</si>
  <si>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</si>
  <si>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</si>
  <si>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</si>
  <si>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</si>
  <si>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</si>
  <si>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</si>
  <si>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</si>
  <si>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</si>
  <si>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</si>
  <si>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</si>
  <si>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</si>
  <si>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</si>
  <si>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</si>
  <si>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</si>
  <si>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</si>
  <si>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</si>
  <si>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</si>
  <si>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</si>
  <si>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</si>
  <si>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</si>
  <si>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</si>
  <si>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</si>
  <si>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</si>
  <si>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</si>
  <si>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</si>
  <si>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</si>
  <si>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</si>
  <si>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</si>
  <si>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</si>
  <si>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</si>
  <si>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</si>
  <si>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</si>
  <si>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</si>
  <si>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</si>
  <si>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</si>
  <si>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</si>
  <si>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</si>
  <si>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</si>
  <si>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</si>
  <si>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</si>
  <si>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</si>
  <si>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</si>
  <si>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</si>
  <si>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</si>
  <si>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</si>
  <si>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</si>
  <si>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</si>
  <si>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</si>
  <si>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</si>
  <si>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</si>
  <si>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</si>
  <si>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</si>
  <si>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</si>
  <si>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</si>
  <si>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</si>
  <si>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</si>
  <si>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</si>
  <si>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</si>
  <si>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</si>
  <si>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</si>
  <si>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</si>
  <si>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</si>
  <si>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</si>
  <si>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</si>
  <si>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</si>
  <si>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</si>
  <si>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</si>
  <si>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</si>
  <si>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</si>
  <si>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</si>
  <si>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</si>
  <si>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</si>
  <si>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</si>
  <si>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</si>
  <si>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</si>
  <si>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</si>
  <si>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</si>
  <si>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</si>
  <si>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</si>
  <si>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</si>
  <si>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</si>
  <si>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</si>
  <si>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</si>
  <si>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</si>
  <si>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</si>
  <si>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</si>
  <si>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</si>
  <si>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</si>
  <si>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</si>
  <si>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</si>
  <si>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</si>
  <si>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</si>
  <si>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</si>
  <si>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</si>
  <si>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</si>
  <si>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</si>
  <si>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</si>
  <si>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</si>
  <si>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</si>
  <si>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</si>
  <si>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</si>
  <si>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</si>
  <si>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</si>
  <si>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</si>
  <si>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</si>
  <si>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</si>
  <si>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</si>
  <si>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</si>
  <si>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</si>
  <si>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</si>
  <si>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</si>
  <si>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</si>
  <si>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</si>
  <si>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</si>
  <si>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</si>
  <si>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</si>
  <si>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</si>
  <si>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</si>
  <si>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</si>
  <si>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</si>
  <si>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</si>
  <si>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</si>
  <si>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</si>
  <si>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</si>
  <si>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</si>
  <si>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</si>
  <si>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</si>
  <si>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</si>
  <si>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</si>
  <si>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</si>
  <si>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</si>
  <si>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</si>
  <si>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</si>
  <si>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</si>
  <si>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</si>
  <si>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</si>
  <si>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</si>
  <si>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</si>
  <si>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</si>
  <si>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</si>
  <si>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</si>
  <si>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</si>
  <si>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</si>
  <si>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</si>
  <si>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</si>
  <si>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</si>
  <si>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</si>
  <si>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</si>
  <si>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</si>
  <si>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</si>
  <si>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</si>
  <si>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</si>
  <si>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</si>
  <si>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</si>
  <si>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</si>
  <si>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</si>
  <si>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</si>
  <si>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</si>
  <si>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</si>
  <si>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</si>
  <si>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</si>
  <si>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</si>
  <si>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</si>
  <si>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</si>
  <si>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</si>
  <si>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</si>
  <si>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</si>
  <si>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</si>
  <si>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</si>
  <si>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</si>
  <si>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</si>
  <si>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</si>
  <si>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</si>
  <si>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</si>
  <si>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</si>
  <si>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</si>
  <si>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</si>
  <si>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</si>
  <si>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</si>
  <si>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</si>
  <si>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</si>
  <si>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</si>
  <si>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</si>
  <si>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</si>
  <si>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</si>
  <si>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</si>
  <si>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</si>
  <si>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</si>
  <si>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</si>
  <si>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</si>
  <si>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</si>
  <si>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</si>
  <si>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</si>
  <si>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</si>
  <si>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</si>
  <si>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</si>
  <si>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</si>
  <si>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</si>
  <si>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</si>
  <si>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</si>
  <si>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</si>
  <si>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</si>
  <si>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</si>
  <si>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</si>
  <si>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</si>
  <si>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</si>
  <si>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</si>
  <si>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</si>
  <si>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</si>
  <si>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</si>
  <si>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</si>
  <si>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</si>
  <si>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</si>
  <si>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</si>
  <si>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</si>
  <si>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</si>
  <si>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</si>
  <si>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</si>
  <si>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</si>
  <si>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</si>
  <si>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</si>
  <si>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</si>
  <si>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</si>
  <si>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</si>
  <si>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</si>
  <si>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</si>
  <si>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</si>
  <si>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</si>
  <si>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</si>
  <si>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</si>
  <si>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</si>
  <si>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</si>
  <si>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</si>
  <si>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</si>
  <si>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</si>
  <si>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</si>
  <si>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</si>
  <si>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</si>
  <si>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</si>
  <si>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</si>
  <si>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</si>
  <si>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</si>
  <si>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</si>
  <si>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</si>
  <si>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</si>
  <si>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</si>
  <si>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</si>
  <si>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</si>
  <si>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</si>
  <si>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</si>
  <si>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</si>
  <si>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</si>
  <si>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</si>
  <si>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</si>
  <si>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</si>
  <si>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</si>
  <si>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</si>
  <si>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</si>
  <si>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</si>
  <si>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</si>
  <si>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</si>
  <si>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</si>
  <si>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</si>
  <si>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</si>
  <si>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</si>
  <si>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</si>
  <si>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</si>
  <si>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</si>
  <si>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</si>
  <si>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</si>
  <si>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</si>
  <si>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</si>
  <si>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</si>
  <si>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</si>
  <si>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</si>
  <si>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</si>
  <si>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</si>
  <si>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</si>
  <si>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</si>
  <si>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</si>
  <si>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</si>
  <si>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</si>
  <si>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</si>
  <si>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</si>
  <si>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</si>
  <si>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</si>
  <si>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</si>
  <si>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</si>
  <si>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</si>
  <si>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</si>
  <si>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</si>
  <si>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</si>
  <si>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</si>
  <si>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</si>
  <si>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</si>
  <si>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</si>
  <si>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</si>
  <si>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</si>
  <si>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</si>
  <si>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</si>
  <si>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</si>
  <si>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</si>
  <si>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</si>
  <si>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</si>
  <si>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</si>
  <si>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</si>
  <si>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</si>
  <si>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</si>
  <si>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</si>
  <si>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</si>
  <si>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</si>
  <si>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</si>
  <si>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</si>
  <si>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</si>
  <si>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</si>
  <si>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</si>
  <si>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</si>
  <si>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</si>
  <si>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</si>
  <si>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</si>
  <si>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</si>
  <si>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</si>
  <si>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</si>
  <si>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</si>
  <si>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</si>
  <si>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</si>
  <si>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</si>
  <si>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</si>
  <si>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</si>
  <si>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</si>
  <si>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</si>
  <si>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</si>
  <si>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</si>
  <si>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</si>
  <si>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</si>
  <si>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</si>
  <si>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</si>
  <si>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</si>
  <si>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</si>
  <si>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</si>
  <si>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</si>
  <si>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</si>
  <si>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</si>
  <si>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</si>
  <si>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</si>
  <si>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</si>
  <si>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</si>
  <si>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</si>
  <si>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</si>
  <si>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</si>
  <si>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</si>
  <si>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</si>
  <si>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</si>
  <si>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</si>
  <si>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</si>
  <si>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</si>
  <si>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</si>
  <si>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</si>
  <si>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</si>
  <si>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</si>
  <si>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</si>
  <si>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</si>
  <si>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</si>
  <si>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</si>
  <si>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</si>
  <si>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</si>
  <si>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</si>
  <si>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</si>
  <si>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</si>
  <si>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</si>
  <si>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</si>
  <si>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</si>
  <si>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</si>
  <si>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</si>
  <si>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</si>
  <si>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</si>
  <si>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</si>
  <si>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</si>
  <si>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</si>
  <si>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</si>
  <si>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</si>
  <si>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</si>
  <si>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</si>
  <si>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</si>
  <si>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</si>
  <si>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</si>
  <si>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</si>
  <si>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</si>
  <si>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</si>
  <si>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</si>
  <si>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</si>
  <si>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</si>
  <si>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</si>
  <si>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</si>
  <si>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</si>
  <si>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</si>
  <si>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</si>
  <si>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</si>
  <si>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</si>
  <si>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</si>
  <si>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</si>
  <si>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</si>
  <si>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</si>
  <si>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</si>
  <si>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</si>
  <si>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</si>
  <si>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</si>
  <si>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</si>
  <si>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</si>
  <si>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</si>
  <si>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</si>
  <si>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</si>
  <si>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</si>
  <si>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</si>
  <si>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</si>
  <si>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</si>
  <si>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</si>
  <si>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</si>
  <si>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</si>
  <si>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</si>
  <si>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</si>
  <si>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</si>
  <si>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</si>
  <si>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</si>
  <si>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</si>
  <si>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</si>
  <si>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</si>
  <si>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</si>
  <si>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</si>
  <si>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</si>
  <si>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</si>
  <si>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</si>
  <si>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</si>
  <si>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</si>
  <si>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</si>
  <si>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</si>
  <si>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</si>
  <si>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</si>
  <si>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</si>
  <si>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</si>
  <si>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</si>
  <si>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</si>
  <si>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</si>
  <si>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</si>
  <si>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</si>
  <si>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</si>
  <si>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</si>
  <si>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</si>
  <si>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</si>
  <si>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</si>
  <si>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</si>
  <si>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</si>
  <si>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</si>
  <si>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</si>
  <si>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</si>
  <si>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</si>
  <si>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</si>
  <si>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</si>
  <si>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</si>
  <si>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</si>
  <si>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</si>
  <si>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</si>
  <si>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</si>
  <si>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</si>
  <si>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</si>
  <si>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</si>
  <si>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</si>
  <si>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</si>
  <si>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</si>
  <si>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</si>
  <si>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</si>
  <si>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</si>
  <si>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</si>
  <si>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</si>
  <si>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</si>
  <si>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</si>
  <si>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</si>
  <si>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</si>
  <si>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</si>
  <si>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</si>
  <si>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</si>
  <si>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</si>
  <si>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</si>
  <si>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</si>
  <si>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</si>
  <si>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</si>
  <si>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</si>
  <si>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</si>
  <si>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</si>
  <si>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</si>
  <si>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</si>
  <si>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</si>
  <si>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</si>
  <si>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</si>
  <si>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</si>
  <si>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</si>
  <si>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</si>
  <si>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</si>
  <si>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</si>
  <si>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</si>
  <si>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</si>
  <si>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</si>
  <si>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</si>
  <si>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</si>
  <si>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</si>
  <si>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</si>
  <si>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</si>
  <si>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</si>
  <si>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</si>
  <si>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</si>
  <si>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</si>
  <si>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</si>
  <si>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</si>
  <si>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</si>
  <si>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</si>
  <si>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</si>
  <si>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</si>
  <si>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</si>
  <si>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</si>
  <si>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</si>
  <si>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</si>
  <si>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</si>
  <si>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</si>
  <si>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</si>
  <si>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</si>
  <si>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</si>
  <si>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</si>
  <si>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</si>
  <si>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</si>
  <si>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</si>
  <si>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</si>
  <si>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</si>
  <si>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</si>
  <si>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</si>
  <si>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</si>
  <si>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</si>
  <si>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</si>
  <si>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</si>
  <si>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</si>
  <si>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</si>
  <si>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</si>
  <si>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</si>
  <si>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</si>
  <si>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</si>
  <si>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</si>
  <si>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</si>
  <si>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</si>
  <si>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</si>
  <si>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</si>
  <si>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</si>
  <si>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</si>
  <si>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</si>
  <si>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</si>
  <si>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</si>
  <si>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</si>
  <si>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</si>
  <si>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</si>
  <si>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</si>
  <si>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</si>
  <si>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</si>
  <si>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</si>
  <si>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</si>
  <si>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</si>
  <si>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</si>
  <si>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</si>
  <si>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</si>
  <si>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</si>
  <si>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</si>
  <si>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</si>
  <si>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</si>
  <si>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</si>
  <si>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</si>
  <si>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</si>
  <si>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</si>
  <si>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</si>
  <si>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</si>
  <si>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</si>
  <si>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</si>
  <si>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</si>
  <si>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</si>
  <si>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</si>
  <si>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</si>
  <si>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</si>
  <si>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</si>
  <si>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</si>
  <si>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</si>
  <si>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</si>
  <si>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</si>
  <si>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</si>
  <si>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</si>
  <si>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</si>
  <si>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</si>
  <si>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</si>
  <si>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</si>
  <si>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</si>
  <si>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</si>
  <si>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</si>
  <si>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</si>
  <si>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</si>
  <si>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</si>
  <si>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</si>
  <si>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</si>
  <si>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</si>
  <si>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</si>
  <si>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</si>
  <si>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</si>
  <si>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</si>
  <si>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</si>
  <si>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</si>
  <si>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</si>
  <si>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</si>
  <si>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</si>
  <si>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</si>
  <si>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</si>
  <si>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</si>
  <si>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</si>
  <si>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</si>
  <si>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</si>
  <si>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</si>
  <si>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</si>
  <si>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</si>
  <si>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</si>
  <si>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</si>
  <si>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</si>
  <si>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</si>
  <si>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</si>
  <si>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</si>
  <si>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</si>
  <si>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</si>
  <si>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</si>
  <si>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</si>
  <si>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</si>
  <si>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</si>
  <si>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</si>
  <si>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</si>
  <si>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</si>
  <si>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</si>
  <si>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</si>
  <si>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</si>
  <si>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</si>
  <si>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</si>
  <si>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</si>
  <si>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</si>
  <si>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</si>
  <si>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</si>
  <si>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</si>
  <si>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</si>
  <si>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</si>
  <si>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</si>
  <si>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</si>
  <si>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</si>
  <si>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</si>
  <si>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</si>
  <si>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</si>
  <si>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</si>
  <si>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</si>
  <si>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</si>
  <si>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</si>
  <si>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</si>
  <si>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</si>
  <si>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</si>
  <si>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</si>
  <si>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</si>
  <si>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</si>
  <si>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</si>
  <si>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</si>
  <si>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</si>
  <si>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</si>
  <si>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</si>
  <si>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</si>
  <si>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</si>
  <si>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</si>
  <si>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</si>
  <si>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</si>
  <si>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</si>
  <si>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</si>
  <si>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</si>
  <si>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</si>
  <si>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</si>
  <si>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</si>
  <si>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</si>
  <si>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</si>
  <si>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</si>
  <si>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</si>
  <si>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</si>
  <si>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</si>
  <si>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</si>
  <si>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</si>
  <si>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</si>
  <si>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</si>
  <si>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</si>
  <si>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</si>
  <si>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</si>
  <si>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</si>
  <si>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</si>
  <si>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</si>
  <si>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</si>
  <si>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</si>
  <si>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</si>
  <si>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</si>
  <si>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</si>
  <si>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</si>
  <si>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</si>
  <si>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</si>
  <si>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</si>
  <si>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</si>
  <si>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</si>
  <si>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</si>
  <si>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</si>
  <si>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</si>
  <si>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</si>
  <si>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</si>
  <si>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</si>
  <si>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</si>
  <si>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</si>
  <si>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</si>
  <si>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</si>
  <si>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</si>
  <si>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</si>
  <si>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</si>
  <si>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</si>
  <si>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</si>
  <si>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</si>
  <si>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</si>
  <si>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</si>
  <si>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</si>
  <si>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</si>
  <si>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</si>
  <si>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</si>
  <si>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</si>
  <si>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</si>
  <si>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</si>
  <si>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</si>
  <si>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</si>
  <si>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</si>
  <si>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</si>
  <si>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</si>
  <si>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</si>
  <si>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</si>
  <si>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</si>
  <si>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</si>
  <si>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</si>
  <si>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</si>
  <si>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</si>
  <si>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</si>
  <si>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</si>
  <si>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</si>
  <si>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</si>
  <si>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</si>
  <si>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</si>
  <si>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</si>
  <si>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</si>
  <si>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</si>
  <si>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</si>
  <si>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</si>
  <si>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</si>
  <si>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</si>
  <si>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</si>
  <si>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</si>
  <si>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</si>
  <si>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</si>
  <si>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</si>
  <si>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</si>
  <si>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</si>
  <si>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</si>
  <si>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</si>
  <si>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</si>
  <si>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</si>
  <si>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</si>
  <si>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</si>
  <si>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</si>
  <si>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</si>
  <si>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</si>
  <si>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</si>
  <si>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</si>
  <si>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</si>
  <si>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</si>
  <si>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</si>
  <si>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</si>
  <si>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</si>
  <si>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</si>
  <si>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</si>
  <si>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</si>
  <si>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</si>
  <si>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</si>
  <si>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</si>
  <si>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</si>
  <si>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</si>
  <si>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</si>
  <si>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</si>
  <si>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</si>
  <si>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</si>
  <si>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</si>
  <si>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</si>
  <si>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</si>
  <si>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</si>
  <si>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</si>
  <si>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</si>
  <si>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</si>
  <si>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</si>
  <si>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</si>
  <si>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</si>
  <si>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</si>
  <si>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</si>
  <si>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</si>
  <si>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</si>
  <si>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</si>
  <si>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</si>
  <si>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</si>
  <si>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</si>
  <si>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</si>
  <si>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</si>
  <si>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</si>
  <si>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</si>
  <si>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</si>
  <si>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</si>
  <si>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</si>
  <si>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</si>
  <si>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</si>
  <si>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</si>
  <si>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</si>
  <si>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</si>
  <si>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</si>
  <si>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</si>
  <si>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</si>
  <si>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</si>
  <si>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</si>
  <si>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</si>
  <si>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</si>
  <si>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</si>
  <si>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</si>
  <si>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</si>
  <si>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</si>
  <si>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</si>
  <si>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</si>
  <si>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</si>
  <si>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</si>
  <si>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</si>
  <si>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</si>
  <si>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</si>
  <si>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</si>
  <si>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</si>
  <si>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</si>
  <si>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</si>
  <si>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</si>
  <si>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</si>
  <si>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</si>
  <si>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</si>
  <si>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</si>
  <si>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</si>
  <si>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</si>
  <si>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</si>
  <si>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</si>
  <si>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</si>
  <si>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</si>
  <si>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</si>
  <si>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</si>
  <si>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</si>
  <si>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</si>
  <si>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</si>
  <si>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</si>
  <si>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</si>
  <si>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</si>
  <si>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</si>
  <si>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</si>
  <si>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</si>
  <si>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</si>
  <si>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</si>
  <si>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</si>
  <si>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</si>
  <si>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</si>
  <si>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</si>
  <si>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</si>
  <si>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</si>
  <si>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</si>
  <si>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</si>
  <si>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</si>
  <si>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</si>
  <si>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</si>
  <si>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</si>
  <si>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</si>
  <si>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</si>
  <si>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</si>
  <si>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</si>
  <si>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</si>
  <si>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</si>
  <si>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</si>
  <si>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</si>
  <si>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</si>
  <si>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</si>
  <si>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</si>
  <si>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</si>
  <si>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</si>
  <si>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</si>
  <si>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</si>
  <si>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</si>
  <si>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</si>
  <si>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</si>
  <si>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</si>
  <si>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</si>
  <si>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</si>
  <si>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</si>
  <si>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</si>
  <si>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</si>
  <si>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</si>
  <si>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</si>
  <si>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</si>
  <si>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</si>
  <si>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</si>
  <si>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</si>
  <si>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</si>
  <si>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</si>
  <si>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</si>
  <si>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</si>
  <si>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</si>
  <si>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</si>
  <si>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</si>
  <si>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</si>
  <si>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</si>
  <si>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</si>
  <si>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</si>
  <si>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</si>
  <si>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</si>
  <si>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</si>
  <si>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</si>
  <si>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</si>
  <si>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</si>
  <si>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</si>
  <si>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</si>
  <si>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</si>
  <si>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</si>
  <si>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</si>
  <si>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</si>
  <si>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</si>
  <si>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</si>
  <si>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</si>
  <si>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</si>
  <si>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</si>
  <si>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</si>
  <si>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</si>
  <si>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</si>
  <si>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</si>
  <si>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</si>
  <si>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</si>
  <si>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</si>
  <si>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</si>
  <si>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</si>
  <si>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</si>
  <si>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</si>
  <si>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</si>
  <si>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</si>
  <si>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</si>
  <si>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</si>
  <si>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</si>
  <si>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</si>
  <si>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</si>
  <si>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</si>
  <si>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</si>
  <si>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</si>
  <si>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</si>
  <si>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</si>
  <si>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</si>
  <si>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</si>
  <si>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</si>
  <si>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</si>
  <si>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</si>
  <si>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</si>
  <si>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</si>
  <si>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</si>
  <si>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</si>
  <si>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</si>
  <si>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</si>
  <si>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</si>
  <si>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</si>
  <si>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</si>
  <si>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</si>
  <si>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</si>
  <si>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</si>
  <si>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</si>
  <si>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</si>
  <si>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</si>
  <si>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</si>
  <si>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</si>
  <si>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</si>
  <si>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</si>
  <si>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</si>
  <si>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</si>
  <si>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</si>
  <si>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</si>
  <si>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</si>
  <si>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</si>
  <si>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</si>
  <si>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</si>
  <si>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</si>
  <si>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</si>
  <si>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</si>
  <si>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</si>
  <si>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</si>
  <si>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</si>
  <si>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</si>
  <si>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</si>
  <si>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</si>
  <si>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</si>
  <si>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</si>
  <si>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</si>
  <si>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</si>
  <si>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</si>
  <si>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</si>
  <si>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</si>
  <si>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</si>
  <si>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</si>
  <si>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</si>
  <si>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</si>
  <si>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</si>
  <si>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</si>
  <si>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</si>
  <si>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</si>
  <si>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</si>
  <si>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</si>
  <si>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</si>
  <si>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</si>
  <si>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</si>
  <si>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</si>
  <si>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</si>
  <si>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</si>
  <si>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</si>
  <si>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</si>
  <si>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</si>
  <si>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</si>
  <si>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</si>
  <si>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</si>
  <si>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</si>
  <si>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</si>
  <si>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</si>
  <si>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</si>
  <si>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</si>
  <si>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</si>
  <si>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</si>
  <si>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</si>
  <si>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</si>
  <si>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</si>
  <si>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</si>
  <si>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</si>
  <si>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</si>
  <si>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</si>
  <si>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</si>
  <si>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</si>
  <si>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</si>
  <si>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</si>
  <si>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</si>
  <si>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</si>
  <si>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</si>
  <si>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</si>
  <si>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</si>
  <si>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</si>
  <si>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</si>
  <si>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</si>
  <si>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</si>
  <si>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</si>
  <si>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</si>
  <si>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</si>
  <si>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</si>
  <si>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</si>
  <si>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</si>
  <si>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</si>
  <si>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</si>
  <si>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</si>
  <si>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</si>
  <si>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</si>
  <si>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</si>
  <si>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</si>
  <si>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</si>
  <si>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</si>
  <si>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</si>
  <si>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</si>
  <si>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</si>
  <si>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</si>
  <si>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</si>
  <si>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</si>
  <si>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</si>
  <si>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</si>
  <si>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</si>
  <si>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</si>
  <si>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</si>
  <si>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</si>
  <si>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</si>
  <si>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</si>
  <si>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</si>
  <si>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</si>
  <si>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</si>
  <si>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</si>
  <si>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</si>
  <si>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</si>
  <si>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</si>
  <si>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</si>
  <si>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</si>
  <si>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</si>
  <si>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</si>
  <si>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</si>
  <si>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</si>
  <si>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</si>
  <si>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</si>
  <si>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</si>
  <si>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</si>
  <si>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</si>
  <si>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</si>
  <si>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</si>
  <si>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</si>
  <si>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</si>
  <si>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</si>
  <si>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</si>
  <si>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</si>
  <si>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</si>
  <si>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</si>
  <si>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</si>
  <si>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</si>
  <si>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</si>
  <si>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</si>
  <si>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</si>
  <si>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</si>
  <si>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</si>
  <si>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</si>
  <si>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</si>
  <si>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</si>
  <si>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</si>
  <si>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</si>
  <si>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</si>
  <si>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</si>
  <si>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</si>
  <si>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</si>
  <si>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</si>
  <si>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</si>
  <si>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</si>
  <si>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</si>
  <si>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</si>
  <si>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</si>
  <si>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</si>
  <si>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</si>
  <si>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</si>
  <si>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</si>
  <si>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</si>
  <si>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</si>
  <si>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</si>
  <si>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</si>
  <si>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</si>
  <si>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</si>
  <si>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</si>
  <si>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</si>
  <si>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</si>
  <si>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</si>
  <si>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</si>
  <si>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</si>
  <si>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</si>
  <si>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</si>
  <si>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</si>
  <si>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</si>
  <si>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</si>
  <si>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</si>
  <si>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</si>
  <si>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</si>
  <si>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</si>
  <si>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</si>
  <si>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</si>
  <si>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</si>
  <si>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</si>
  <si>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</si>
  <si>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</si>
  <si>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</si>
  <si>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</si>
  <si>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</si>
  <si>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</si>
  <si>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</si>
  <si>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</si>
  <si>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</si>
  <si>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</si>
  <si>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</si>
  <si>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</si>
  <si>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</si>
  <si>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</si>
  <si>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</si>
  <si>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</si>
  <si>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</si>
  <si>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</si>
  <si>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</si>
  <si>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</si>
  <si>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</si>
  <si>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</si>
  <si>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</si>
  <si>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</si>
  <si>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</si>
  <si>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</si>
  <si>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</si>
  <si>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</si>
  <si>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</si>
  <si>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</si>
  <si>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</si>
  <si>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</si>
  <si>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</si>
  <si>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</si>
  <si>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</si>
  <si>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</si>
  <si>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</si>
  <si>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</si>
  <si>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</si>
  <si>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</si>
  <si>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</si>
  <si>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</si>
  <si>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</si>
  <si>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</si>
  <si>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</si>
  <si>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</si>
  <si>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</si>
  <si>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</si>
  <si>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</si>
  <si>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</si>
  <si>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</si>
  <si>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</si>
  <si>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</si>
  <si>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</si>
  <si>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</si>
  <si>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</si>
  <si>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</si>
  <si>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</si>
  <si>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</si>
  <si>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</si>
  <si>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</si>
  <si>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</si>
  <si>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</si>
  <si>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</si>
  <si>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</si>
  <si>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</si>
  <si>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</si>
  <si>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</si>
  <si>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</si>
  <si>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</si>
  <si>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</si>
  <si>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</si>
  <si>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</si>
  <si>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</si>
  <si>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</si>
  <si>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</si>
  <si>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</si>
  <si>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</si>
  <si>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</si>
  <si>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</si>
  <si>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</si>
  <si>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</si>
  <si>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</si>
  <si>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</si>
  <si>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</si>
  <si>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</si>
  <si>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</si>
  <si>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</si>
  <si>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</si>
  <si>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</si>
  <si>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</si>
  <si>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</si>
  <si>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</si>
  <si>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</si>
  <si>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</si>
  <si>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</si>
  <si>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</si>
  <si>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</si>
  <si>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</si>
  <si>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</si>
  <si>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</si>
  <si>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</si>
  <si>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</si>
  <si>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</si>
  <si>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</si>
  <si>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</si>
  <si>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</si>
  <si>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</si>
  <si>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</si>
  <si>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</si>
  <si>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</si>
  <si>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</si>
  <si>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</si>
  <si>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</si>
  <si>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</si>
  <si>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</si>
  <si>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</si>
  <si>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</si>
  <si>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</si>
  <si>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</si>
  <si>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</si>
  <si>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</si>
  <si>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</si>
  <si>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</si>
  <si>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</si>
  <si>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</si>
  <si>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</si>
  <si>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</si>
  <si>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</si>
  <si>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</si>
  <si>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</si>
  <si>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</si>
  <si>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</si>
  <si>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</si>
  <si>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</si>
  <si>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</si>
  <si>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</si>
  <si>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</si>
  <si>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</si>
  <si>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</si>
  <si>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</si>
  <si>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</si>
  <si>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</si>
  <si>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</si>
  <si>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</si>
  <si>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</si>
  <si>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</si>
  <si>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</si>
  <si>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</si>
  <si>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</si>
  <si>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</si>
  <si>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</si>
  <si>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</si>
  <si>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</si>
  <si>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</si>
  <si>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</si>
  <si>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</si>
  <si>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</si>
  <si>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</si>
  <si>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</si>
  <si>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</si>
  <si>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</si>
  <si>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</si>
  <si>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</si>
  <si>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</si>
  <si>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</si>
  <si>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</si>
  <si>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</si>
  <si>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</si>
  <si>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</si>
  <si>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</si>
  <si>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</si>
  <si>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</si>
  <si>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</si>
  <si>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</si>
  <si>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</si>
  <si>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</si>
  <si>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</si>
  <si>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</si>
  <si>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</si>
  <si>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</si>
  <si>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</si>
  <si>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</si>
  <si>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</si>
  <si>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</si>
  <si>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</si>
  <si>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</si>
  <si>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</si>
  <si>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</si>
  <si>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</si>
  <si>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</si>
  <si>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</si>
  <si>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</si>
  <si>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</si>
  <si>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</si>
  <si>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</si>
  <si>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</si>
  <si>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</si>
  <si>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</si>
  <si>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</si>
  <si>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</si>
  <si>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</si>
  <si>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</si>
  <si>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</si>
  <si>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</si>
  <si>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</si>
  <si>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</si>
  <si>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</si>
  <si>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</si>
  <si>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</si>
  <si>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</si>
  <si>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</si>
  <si>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</si>
  <si>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</si>
  <si>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</si>
  <si>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</si>
  <si>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</si>
  <si>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</si>
  <si>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</si>
  <si>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</si>
  <si>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</si>
  <si>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</si>
  <si>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</si>
  <si>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</si>
  <si>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</si>
  <si>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</si>
  <si>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</si>
  <si>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</si>
  <si>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</si>
  <si>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</si>
  <si>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</si>
  <si>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</si>
  <si>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</si>
  <si>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</si>
  <si>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</si>
  <si>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</si>
  <si>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</si>
  <si>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</si>
  <si>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</si>
  <si>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</si>
  <si>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</si>
  <si>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</si>
  <si>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</si>
  <si>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</si>
  <si>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</si>
  <si>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</si>
  <si>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</si>
  <si>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</si>
  <si>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</si>
  <si>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</si>
  <si>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</si>
  <si>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</si>
  <si>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</si>
  <si>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</si>
  <si>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</si>
  <si>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</si>
  <si>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</si>
  <si>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</si>
  <si>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</si>
  <si>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</si>
  <si>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</si>
  <si>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</si>
  <si>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</si>
  <si>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</si>
  <si>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</si>
  <si>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</si>
  <si>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</si>
  <si>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</si>
  <si>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</si>
  <si>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</si>
  <si>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</si>
  <si>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</si>
  <si>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</si>
  <si>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</si>
  <si>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</si>
  <si>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</si>
  <si>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</si>
  <si>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</si>
  <si>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</si>
  <si>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</si>
  <si>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</si>
  <si>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</si>
  <si>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</si>
  <si>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</si>
  <si>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</si>
  <si>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</si>
  <si>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</si>
  <si>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</si>
  <si>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</si>
  <si>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</si>
  <si>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</si>
  <si>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</si>
  <si>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</si>
  <si>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</si>
  <si>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</si>
  <si>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</si>
  <si>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</si>
  <si>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</si>
  <si>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</si>
  <si>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</si>
  <si>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</si>
  <si>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</si>
  <si>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</si>
  <si>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</si>
  <si>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</si>
  <si>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</si>
  <si>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</si>
  <si>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</si>
  <si>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</si>
  <si>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</si>
  <si>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</si>
  <si>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</si>
  <si>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</si>
  <si>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</si>
  <si>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</si>
  <si>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</si>
  <si>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</si>
  <si>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</si>
  <si>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</si>
  <si>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</si>
  <si>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</si>
  <si>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</si>
  <si>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</si>
  <si>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</si>
  <si>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</si>
  <si>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</si>
  <si>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</si>
  <si>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</si>
  <si>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</si>
  <si>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</si>
  <si>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</si>
  <si>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</si>
  <si>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</si>
  <si>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</si>
  <si>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</si>
  <si>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</si>
  <si>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</si>
  <si>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</si>
  <si>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</si>
  <si>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</si>
  <si>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</si>
  <si>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</si>
  <si>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</si>
  <si>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</si>
  <si>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</si>
  <si>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</si>
  <si>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</si>
  <si>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</si>
  <si>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</si>
  <si>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</si>
  <si>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</si>
  <si>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</si>
  <si>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</si>
  <si>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</si>
  <si>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</si>
  <si>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</si>
  <si>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</si>
  <si>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</si>
  <si>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</si>
  <si>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</si>
  <si>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</si>
  <si>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</si>
  <si>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</si>
  <si>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</si>
  <si>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</si>
  <si>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</si>
  <si>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</si>
  <si>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</si>
  <si>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</si>
  <si>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</si>
  <si>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</si>
  <si>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</si>
  <si>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</si>
  <si>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</si>
  <si>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</si>
  <si>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</si>
  <si>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</si>
  <si>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</si>
  <si>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</si>
  <si>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</si>
  <si>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</si>
  <si>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</si>
  <si>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</si>
  <si>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</si>
  <si>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</si>
  <si>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</si>
  <si>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</si>
  <si>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</si>
  <si>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</si>
  <si>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</si>
  <si>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</si>
  <si>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</si>
  <si>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</si>
  <si>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</si>
  <si>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</si>
  <si>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</si>
  <si>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</si>
  <si>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</si>
  <si>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</si>
  <si>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</si>
  <si>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</si>
  <si>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</si>
  <si>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</si>
  <si>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</si>
  <si>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</si>
  <si>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</si>
  <si>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</si>
  <si>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</si>
  <si>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</si>
  <si>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</si>
  <si>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</si>
  <si>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</si>
  <si>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</si>
  <si>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</si>
  <si>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</si>
  <si>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</si>
  <si>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</si>
  <si>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</si>
  <si>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</si>
  <si>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</si>
  <si>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</si>
  <si>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</si>
  <si>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</si>
  <si>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</si>
  <si>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</si>
  <si>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</si>
  <si>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</si>
  <si>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</si>
  <si>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</si>
  <si>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</si>
  <si>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</si>
  <si>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</si>
  <si>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</si>
  <si>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</si>
  <si>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</si>
  <si>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</si>
  <si>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</si>
  <si>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</si>
  <si>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</si>
  <si>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</si>
  <si>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</si>
  <si>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</si>
  <si>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</si>
  <si>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</si>
  <si>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</si>
  <si>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</si>
  <si>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</si>
  <si>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</si>
  <si>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</si>
  <si>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</si>
  <si>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</si>
  <si>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</si>
  <si>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</si>
  <si>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</si>
  <si>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</si>
  <si>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</si>
  <si>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</si>
  <si>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</si>
  <si>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</si>
  <si>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</si>
  <si>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</si>
  <si>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</si>
  <si>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</si>
  <si>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</si>
  <si>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</si>
  <si>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</si>
  <si>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</si>
  <si>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</si>
  <si>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</si>
  <si>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</si>
  <si>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</si>
  <si>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</si>
  <si>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</si>
  <si>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</si>
  <si>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</si>
  <si>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</si>
  <si>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</si>
  <si>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</si>
  <si>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</si>
  <si>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</si>
  <si>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</si>
  <si>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</si>
  <si>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</si>
  <si>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</si>
  <si>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</si>
  <si>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</si>
  <si>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</si>
  <si>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</si>
  <si>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</si>
  <si>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</si>
  <si>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</si>
  <si>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</si>
  <si>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</si>
  <si>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</si>
  <si>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</si>
  <si>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</si>
  <si>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</si>
  <si>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</si>
  <si>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</si>
  <si>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</si>
  <si>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</si>
  <si>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</si>
  <si>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</si>
  <si>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</si>
  <si>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</si>
  <si>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</si>
  <si>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</si>
  <si>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</si>
  <si>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</si>
  <si>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</si>
  <si>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</si>
  <si>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</si>
  <si>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</si>
  <si>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</si>
  <si>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</si>
  <si>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</si>
  <si>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</si>
  <si>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</si>
  <si>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</si>
  <si>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</si>
  <si>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</si>
  <si>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</si>
  <si>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</si>
  <si>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</si>
  <si>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</si>
  <si>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</si>
  <si>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</si>
  <si>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</si>
  <si>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</si>
  <si>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</si>
  <si>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</si>
  <si>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</si>
  <si>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</si>
  <si>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</si>
  <si>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</si>
  <si>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</si>
  <si>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</si>
  <si>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</si>
  <si>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</si>
  <si>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</si>
  <si>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</si>
  <si>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</si>
  <si>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</si>
  <si>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</si>
  <si>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</si>
  <si>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</si>
  <si>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</si>
  <si>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</si>
  <si>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</si>
  <si>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</si>
  <si>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</si>
  <si>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</si>
  <si>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</si>
  <si>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</si>
  <si>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</si>
  <si>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</si>
  <si>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</si>
  <si>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</si>
  <si>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</si>
  <si>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</si>
  <si>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</si>
  <si>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</si>
  <si>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</si>
  <si>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</si>
  <si>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</si>
  <si>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</si>
  <si>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</si>
  <si>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</si>
  <si>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</si>
  <si>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</si>
  <si>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</si>
  <si>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</si>
  <si>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</si>
  <si>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</si>
  <si>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</si>
  <si>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</si>
  <si>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</si>
  <si>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</si>
  <si>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</si>
  <si>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</si>
  <si>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</si>
  <si>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</si>
  <si>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</si>
  <si>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</si>
  <si>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</si>
  <si>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</si>
  <si>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</si>
  <si>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</si>
  <si>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</si>
  <si>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</si>
  <si>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</si>
  <si>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</si>
  <si>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</si>
  <si>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</si>
  <si>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</si>
  <si>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</si>
  <si>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</si>
  <si>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</si>
  <si>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</si>
  <si>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</si>
  <si>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</si>
  <si>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</si>
  <si>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</si>
  <si>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</si>
  <si>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</si>
  <si>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</si>
  <si>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</si>
  <si>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</si>
  <si>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</si>
  <si>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</si>
  <si>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</si>
  <si>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</si>
  <si>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</si>
  <si>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</si>
  <si>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</si>
  <si>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</si>
  <si>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</si>
  <si>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</si>
  <si>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</si>
  <si>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</si>
  <si>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</si>
  <si>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</si>
  <si>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</si>
  <si>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</si>
  <si>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</si>
  <si>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</si>
  <si>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</si>
  <si>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</si>
  <si>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</si>
  <si>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</si>
  <si>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</si>
  <si>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</si>
  <si>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</si>
  <si>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</si>
  <si>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</si>
  <si>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</si>
  <si>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</si>
  <si>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</si>
  <si>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</si>
  <si>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</si>
  <si>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</si>
  <si>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</si>
  <si>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</si>
  <si>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</si>
  <si>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</si>
  <si>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</si>
  <si>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</si>
  <si>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</si>
  <si>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</si>
  <si>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</si>
  <si>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</si>
  <si>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</si>
  <si>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</si>
  <si>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</si>
  <si>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</si>
  <si>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</si>
  <si>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</si>
  <si>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</si>
  <si>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</si>
  <si>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</si>
  <si>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</si>
  <si>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</si>
  <si>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</si>
  <si>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</si>
  <si>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</si>
  <si>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</si>
  <si>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</si>
  <si>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</si>
  <si>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</si>
  <si>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</si>
  <si>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</si>
  <si>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</si>
  <si>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</si>
  <si>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</si>
  <si>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</si>
  <si>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</si>
  <si>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</si>
  <si>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</si>
  <si>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</si>
  <si>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</si>
  <si>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</si>
  <si>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</si>
  <si>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</si>
  <si>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</si>
  <si>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</si>
  <si>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</si>
  <si>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</si>
  <si>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</si>
  <si>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</si>
  <si>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</si>
  <si>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</si>
  <si>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</si>
  <si>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</si>
  <si>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</si>
  <si>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</si>
  <si>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</si>
  <si>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</si>
  <si>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</si>
  <si>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</si>
  <si>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</si>
  <si>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</si>
  <si>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</si>
  <si>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</si>
  <si>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</si>
  <si>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</si>
  <si>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</si>
  <si>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</si>
  <si>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</si>
  <si>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</si>
  <si>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</si>
  <si>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</si>
  <si>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</si>
  <si>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</si>
  <si>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</si>
  <si>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</si>
  <si>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</si>
  <si>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</si>
  <si>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</si>
  <si>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</si>
  <si>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</si>
  <si>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</si>
  <si>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</si>
  <si>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</si>
  <si>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</si>
  <si>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</si>
  <si>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</si>
  <si>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</si>
  <si>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</si>
  <si>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</si>
  <si>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</si>
  <si>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</si>
  <si>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</si>
  <si>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</si>
  <si>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</si>
  <si>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</si>
  <si>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</si>
  <si>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</si>
  <si>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</si>
  <si>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</si>
  <si>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</si>
  <si>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</si>
  <si>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</si>
  <si>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</si>
  <si>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</si>
  <si>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</si>
  <si>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</si>
  <si>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</si>
  <si>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</si>
  <si>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</si>
  <si>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</si>
  <si>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</si>
  <si>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</si>
  <si>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</si>
  <si>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</si>
  <si>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</si>
  <si>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</si>
  <si>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</si>
  <si>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</si>
  <si>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</si>
  <si>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</si>
  <si>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</si>
  <si>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</si>
  <si>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</si>
  <si>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</si>
  <si>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</si>
  <si>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</si>
  <si>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</si>
  <si>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</si>
  <si>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</si>
  <si>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</si>
  <si>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</si>
  <si>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</si>
  <si>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</si>
  <si>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</si>
  <si>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</si>
  <si>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</si>
  <si>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</si>
  <si>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</si>
  <si>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</si>
  <si>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</si>
  <si>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</si>
  <si>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</si>
  <si>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</si>
  <si>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</si>
  <si>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</si>
  <si>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</si>
  <si>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</si>
  <si>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</si>
  <si>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</si>
  <si>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</si>
  <si>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</si>
  <si>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</si>
  <si>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</si>
  <si>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</si>
  <si>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</si>
  <si>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</si>
  <si>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</si>
  <si>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</si>
  <si>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</si>
  <si>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</si>
  <si>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</si>
  <si>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</si>
  <si>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</si>
  <si>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</si>
  <si>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</si>
  <si>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</si>
  <si>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</si>
  <si>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</si>
  <si>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</si>
  <si>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</si>
  <si>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</si>
  <si>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</si>
  <si>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</si>
  <si>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</si>
  <si>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</si>
  <si>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</si>
  <si>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</si>
  <si>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</si>
  <si>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</si>
  <si>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</si>
  <si>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</si>
  <si>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</si>
  <si>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</si>
  <si>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</si>
  <si>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</si>
  <si>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</si>
  <si>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</si>
  <si>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</si>
  <si>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</si>
  <si>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</si>
  <si>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</si>
  <si>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</si>
  <si>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</si>
  <si>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</si>
  <si>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</si>
  <si>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</si>
  <si>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</si>
  <si>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</si>
  <si>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</si>
  <si>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</si>
  <si>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</si>
  <si>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</si>
  <si>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</si>
  <si>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</si>
  <si>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</si>
  <si>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</si>
  <si>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</si>
  <si>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</si>
  <si>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</si>
  <si>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</si>
  <si>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</si>
  <si>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</si>
  <si>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</si>
  <si>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</si>
  <si>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</si>
  <si>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</si>
  <si>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</si>
  <si>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</si>
  <si>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</si>
  <si>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</si>
  <si>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</si>
  <si>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</si>
  <si>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</si>
  <si>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</si>
  <si>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</si>
  <si>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</si>
  <si>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</si>
  <si>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</si>
  <si>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</si>
  <si>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</si>
  <si>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</si>
  <si>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</si>
  <si>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</si>
  <si>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</si>
  <si>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</si>
  <si>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</si>
  <si>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</si>
  <si>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</si>
  <si>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</si>
  <si>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</si>
  <si>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</si>
  <si>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</si>
  <si>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</si>
  <si>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</si>
  <si>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</si>
  <si>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</si>
  <si>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</si>
  <si>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</si>
  <si>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</si>
  <si>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</si>
  <si>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</si>
  <si>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</si>
  <si>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</si>
  <si>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</si>
  <si>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</si>
  <si>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</si>
  <si>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</si>
  <si>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</si>
  <si>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</si>
  <si>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</si>
  <si>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</si>
  <si>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</si>
  <si>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</si>
  <si>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</si>
  <si>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</si>
  <si>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</si>
  <si>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</si>
  <si>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</si>
  <si>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</si>
  <si>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</si>
  <si>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</si>
  <si>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</si>
  <si>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</si>
  <si>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</si>
  <si>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</si>
  <si>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</si>
  <si>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</si>
  <si>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</si>
  <si>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</si>
  <si>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</si>
  <si>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</si>
  <si>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</si>
  <si>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</si>
  <si>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</si>
  <si>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</si>
  <si>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</si>
  <si>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</si>
  <si>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</si>
  <si>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</si>
  <si>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</si>
  <si>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</si>
  <si>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</si>
  <si>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</si>
  <si>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</si>
  <si>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</si>
  <si>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</si>
  <si>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</si>
  <si>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</si>
  <si>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</si>
  <si>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</si>
  <si>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</si>
  <si>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</si>
  <si>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</si>
  <si>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</si>
  <si>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</si>
  <si>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</si>
  <si>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</si>
  <si>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</si>
  <si>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</si>
  <si>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</si>
  <si>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</si>
  <si>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</si>
  <si>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</si>
  <si>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</si>
  <si>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</si>
  <si>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</si>
  <si>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</si>
  <si>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</si>
  <si>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</si>
  <si>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</si>
  <si>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</si>
  <si>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</si>
  <si>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</si>
  <si>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</si>
  <si>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</si>
  <si>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</si>
  <si>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</si>
  <si>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</si>
  <si>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</si>
  <si>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</si>
  <si>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</si>
  <si>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</si>
  <si>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</si>
  <si>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</si>
  <si>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</si>
  <si>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</si>
  <si>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</si>
  <si>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</si>
  <si>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</si>
  <si>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</si>
  <si>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</si>
  <si>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</si>
  <si>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</si>
  <si>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</si>
  <si>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</si>
  <si>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</si>
  <si>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</si>
  <si>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</si>
  <si>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</si>
  <si>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</si>
  <si>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</si>
  <si>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</si>
  <si>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</si>
  <si>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</si>
  <si>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</si>
  <si>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</si>
  <si>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</si>
  <si>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</si>
  <si>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</si>
  <si>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</si>
  <si>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</si>
  <si>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</si>
  <si>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</si>
  <si>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</si>
  <si>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</si>
  <si>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</si>
  <si>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</si>
  <si>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</si>
  <si>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</si>
  <si>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</si>
  <si>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</si>
  <si>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</si>
  <si>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</si>
  <si>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</si>
  <si>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</si>
  <si>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</si>
  <si>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</si>
  <si>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</si>
  <si>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</si>
  <si>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</si>
  <si>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</si>
  <si>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</si>
  <si>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</si>
  <si>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</si>
  <si>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</si>
  <si>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</si>
  <si>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</si>
  <si>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</si>
  <si>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</si>
  <si>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</si>
  <si>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</si>
  <si>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</si>
  <si>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</si>
  <si>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</si>
  <si>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</si>
  <si>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</si>
  <si>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</si>
  <si>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</si>
  <si>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</si>
  <si>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</si>
  <si>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</si>
  <si>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</si>
  <si>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</si>
  <si>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</si>
  <si>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</si>
  <si>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</si>
  <si>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</si>
  <si>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</si>
  <si>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</si>
  <si>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</si>
  <si>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</si>
  <si>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</si>
  <si>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</si>
  <si>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</si>
  <si>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</si>
  <si>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</si>
  <si>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</si>
  <si>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</si>
  <si>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</si>
  <si>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</si>
  <si>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</si>
  <si>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</si>
  <si>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</si>
  <si>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</si>
  <si>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</si>
  <si>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</si>
  <si>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</si>
  <si>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</si>
  <si>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</si>
  <si>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</si>
  <si>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</si>
  <si>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</si>
  <si>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</si>
  <si>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</si>
  <si>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</si>
  <si>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</si>
  <si>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</si>
  <si>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</si>
  <si>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</si>
  <si>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</si>
  <si>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</si>
  <si>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</si>
  <si>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</si>
  <si>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</si>
  <si>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</si>
  <si>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</si>
  <si>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</si>
  <si>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</si>
  <si>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</si>
  <si>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</si>
  <si>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</si>
  <si>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</si>
  <si>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</si>
  <si>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</si>
  <si>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</si>
  <si>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</si>
  <si>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</si>
  <si>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</si>
  <si>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</si>
  <si>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</si>
  <si>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</si>
  <si>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</si>
  <si>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</si>
  <si>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</si>
  <si>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</si>
  <si>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</si>
  <si>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</si>
  <si>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</si>
  <si>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</si>
  <si>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</si>
  <si>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</si>
  <si>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</si>
  <si>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</si>
  <si>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</si>
  <si>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</si>
  <si>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</si>
  <si>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</si>
  <si>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</si>
  <si>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</si>
  <si>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</si>
  <si>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</si>
  <si>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</si>
  <si>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</si>
  <si>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</si>
  <si>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</si>
  <si>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</si>
  <si>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</si>
  <si>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</si>
  <si>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</si>
  <si>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</si>
  <si>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</si>
  <si>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</si>
  <si>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</si>
  <si>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</si>
  <si>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</si>
  <si>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</si>
  <si>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</si>
  <si>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</si>
  <si>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</si>
  <si>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</si>
  <si>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</si>
  <si>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</si>
  <si>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</si>
  <si>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</si>
  <si>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</si>
  <si>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</si>
  <si>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</si>
  <si>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</si>
  <si>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</si>
  <si>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</si>
  <si>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</si>
  <si>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</si>
  <si>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</si>
  <si>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</si>
  <si>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</si>
  <si>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</si>
  <si>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</si>
  <si>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</si>
  <si>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</si>
  <si>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</si>
  <si>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</si>
  <si>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</si>
  <si>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</si>
  <si>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</si>
  <si>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</si>
  <si>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</si>
  <si>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</si>
  <si>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</si>
  <si>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</si>
  <si>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</si>
  <si>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</si>
  <si>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</si>
  <si>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</si>
  <si>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</si>
  <si>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</si>
  <si>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</si>
  <si>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</si>
  <si>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</si>
  <si>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</si>
  <si>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</si>
  <si>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</si>
  <si>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</si>
  <si>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</si>
  <si>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</si>
  <si>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</si>
  <si>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</si>
  <si>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</si>
  <si>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</si>
  <si>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</si>
  <si>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</si>
  <si>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</si>
  <si>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</si>
  <si>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</si>
  <si>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</si>
  <si>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</si>
  <si>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</si>
  <si>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</si>
  <si>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</si>
  <si>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</si>
  <si>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</si>
  <si>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</si>
  <si>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</si>
  <si>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</si>
  <si>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</si>
  <si>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</si>
  <si>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</si>
  <si>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</si>
  <si>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</si>
  <si>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</si>
  <si>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</si>
  <si>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</si>
  <si>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</si>
  <si>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</si>
  <si>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</si>
  <si>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</si>
  <si>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</si>
  <si>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</si>
  <si>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</si>
  <si>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</si>
  <si>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</si>
  <si>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</si>
  <si>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</si>
  <si>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</si>
  <si>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</si>
  <si>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</si>
  <si>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</si>
  <si>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</si>
  <si>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</si>
  <si>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</si>
  <si>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</si>
  <si>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</si>
  <si>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</si>
  <si>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</si>
  <si>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</si>
  <si>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</si>
  <si>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</si>
  <si>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</si>
  <si>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</si>
  <si>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</si>
  <si>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</si>
  <si>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</si>
  <si>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</si>
  <si>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</si>
  <si>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</si>
  <si>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</si>
  <si>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</si>
  <si>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</si>
  <si>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</si>
  <si>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</si>
  <si>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</si>
  <si>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</si>
  <si>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</si>
  <si>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</si>
  <si>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</si>
  <si>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</si>
  <si>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</si>
  <si>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</si>
  <si>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</si>
  <si>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</si>
  <si>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</si>
  <si>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</si>
  <si>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</si>
  <si>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</si>
  <si>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</si>
  <si>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</si>
  <si>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</si>
  <si>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</si>
  <si>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</si>
  <si>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</si>
  <si>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</si>
  <si>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</si>
  <si>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</si>
  <si>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</si>
  <si>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</si>
  <si>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</si>
  <si>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</si>
  <si>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</si>
  <si>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</si>
  <si>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</si>
  <si>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</si>
  <si>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</si>
  <si>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</si>
  <si>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</si>
  <si>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</si>
  <si>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</si>
  <si>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</si>
  <si>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</si>
  <si>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</si>
  <si>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</si>
  <si>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</si>
  <si>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</si>
  <si>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</si>
  <si>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</si>
  <si>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</si>
  <si>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</si>
  <si>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</si>
  <si>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</si>
  <si>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</si>
  <si>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</si>
  <si>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</si>
  <si>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</si>
  <si>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</si>
  <si>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</si>
  <si>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</si>
  <si>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</si>
  <si>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</si>
  <si>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</si>
  <si>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</si>
  <si>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</si>
  <si>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</si>
  <si>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</si>
  <si>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</si>
  <si>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</si>
  <si>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</si>
  <si>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</si>
  <si>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</si>
  <si>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</si>
  <si>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</si>
  <si>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</si>
  <si>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</si>
  <si>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</si>
  <si>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</si>
  <si>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</si>
  <si>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</si>
  <si>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</si>
  <si>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</si>
  <si>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</si>
  <si>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</si>
  <si>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</si>
  <si>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</si>
  <si>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</si>
  <si>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</si>
  <si>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</si>
  <si>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</si>
  <si>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</si>
  <si>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</si>
  <si>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</si>
  <si>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</si>
  <si>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</si>
  <si>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</si>
  <si>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</si>
  <si>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</si>
  <si>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</si>
  <si>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</si>
  <si>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</si>
  <si>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</si>
  <si>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</si>
  <si>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</si>
  <si>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</si>
  <si>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</si>
  <si>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</si>
  <si>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</si>
  <si>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</si>
  <si>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</si>
  <si>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</si>
  <si>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</si>
  <si>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</si>
  <si>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</si>
  <si>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</si>
  <si>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</si>
  <si>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</si>
  <si>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</si>
  <si>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</si>
  <si>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</si>
  <si>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</si>
  <si>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</si>
  <si>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</si>
  <si>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</si>
  <si>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</si>
  <si>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</si>
  <si>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</si>
  <si>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</si>
  <si>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</si>
  <si>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</si>
  <si>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</si>
  <si>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</si>
  <si>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</si>
  <si>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</si>
  <si>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</si>
  <si>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</si>
  <si>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</si>
  <si>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</si>
  <si>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</si>
  <si>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</si>
  <si>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</si>
  <si>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</si>
  <si>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</si>
  <si>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</si>
  <si>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</si>
  <si>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</si>
  <si>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</si>
  <si>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</si>
  <si>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</si>
  <si>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</si>
  <si>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</si>
  <si>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</si>
  <si>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</si>
  <si>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</si>
  <si>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</si>
  <si>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</si>
  <si>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</si>
  <si>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</si>
  <si>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</si>
  <si>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</si>
  <si>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</si>
  <si>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</si>
  <si>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</si>
  <si>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</si>
  <si>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</si>
  <si>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</si>
  <si>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</si>
  <si>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</si>
  <si>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</si>
  <si>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</si>
  <si>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</si>
  <si>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</si>
  <si>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</si>
  <si>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</si>
  <si>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</si>
  <si>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</si>
  <si>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</si>
  <si>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</si>
  <si>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</si>
  <si>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</si>
  <si>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</si>
  <si>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</si>
  <si>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</si>
  <si>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</si>
  <si>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</si>
  <si>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</si>
  <si>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</si>
  <si>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</si>
  <si>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</si>
  <si>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</si>
  <si>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</si>
  <si>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</si>
  <si>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</si>
  <si>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</si>
  <si>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</si>
  <si>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</si>
  <si>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</si>
  <si>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</si>
  <si>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</si>
  <si>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</si>
  <si>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</si>
  <si>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</si>
  <si>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</si>
  <si>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</si>
  <si>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</si>
  <si>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</si>
  <si>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</si>
  <si>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</si>
  <si>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</si>
  <si>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</si>
  <si>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</si>
  <si>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</si>
  <si>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</si>
  <si>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</si>
  <si>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</si>
  <si>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</si>
  <si>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</si>
  <si>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</si>
  <si>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</si>
  <si>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</si>
  <si>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</si>
  <si>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</si>
  <si>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</si>
  <si>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</si>
  <si>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</si>
  <si>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</si>
  <si>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</si>
  <si>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</si>
  <si>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</si>
  <si>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</si>
  <si>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</si>
  <si>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</si>
  <si>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</si>
  <si>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</si>
  <si>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</si>
  <si>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</si>
  <si>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</si>
  <si>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</si>
  <si>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</si>
  <si>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</si>
  <si>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</si>
  <si>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</si>
  <si>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</si>
  <si>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</si>
  <si>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</si>
  <si>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</si>
  <si>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</si>
  <si>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</si>
  <si>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</si>
  <si>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</si>
  <si>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</si>
  <si>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</si>
  <si>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</si>
  <si>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</si>
  <si>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</si>
  <si>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</si>
  <si>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</si>
  <si>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</si>
  <si>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</si>
  <si>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</si>
  <si>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</si>
  <si>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</si>
  <si>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</si>
  <si>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</si>
  <si>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</si>
  <si>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</si>
  <si>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</si>
  <si>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</si>
  <si>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</si>
  <si>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</si>
  <si>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</si>
  <si>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</si>
  <si>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</si>
  <si>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</si>
  <si>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</si>
  <si>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</si>
  <si>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</si>
  <si>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</si>
  <si>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</si>
  <si>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</si>
  <si>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</si>
  <si>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</si>
  <si>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</si>
  <si>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</si>
  <si>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</si>
  <si>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</si>
  <si>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</si>
  <si>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</si>
  <si>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</si>
  <si>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</si>
  <si>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</si>
  <si>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</si>
  <si>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</si>
  <si>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</si>
  <si>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</si>
  <si>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</si>
  <si>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</si>
  <si>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</si>
  <si>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</si>
  <si>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</si>
  <si>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</si>
  <si>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</si>
  <si>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</si>
  <si>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</si>
  <si>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</si>
  <si>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</si>
  <si>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</si>
  <si>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</si>
  <si>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</si>
  <si>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</si>
  <si>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</si>
  <si>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</si>
  <si>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</si>
  <si>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</si>
  <si>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</si>
  <si>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</si>
  <si>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</si>
  <si>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</si>
  <si>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</si>
  <si>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</si>
  <si>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</si>
  <si>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</si>
  <si>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</si>
  <si>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</si>
  <si>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</si>
  <si>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</si>
  <si>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</si>
  <si>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</si>
  <si>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</si>
  <si>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</si>
  <si>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</si>
  <si>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</si>
  <si>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</si>
  <si>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</si>
  <si>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</si>
  <si>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</si>
  <si>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</si>
  <si>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</si>
  <si>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</si>
  <si>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</si>
  <si>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</si>
  <si>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</si>
  <si>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</si>
  <si>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</si>
  <si>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</si>
  <si>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</si>
  <si>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</si>
  <si>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</si>
  <si>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</si>
  <si>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</si>
  <si>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</si>
  <si>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</si>
  <si>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</si>
  <si>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</si>
  <si>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</si>
  <si>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</si>
  <si>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</si>
  <si>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</si>
  <si>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</si>
  <si>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</si>
  <si>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</si>
  <si>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</si>
  <si>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</si>
  <si>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</si>
  <si>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</si>
  <si>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</si>
  <si>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</si>
  <si>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</si>
  <si>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</si>
  <si>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</si>
  <si>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</si>
  <si>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</si>
  <si>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</si>
  <si>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</si>
  <si>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</si>
  <si>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</si>
  <si>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</si>
  <si>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</si>
  <si>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</si>
  <si>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</si>
  <si>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</si>
  <si>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</si>
  <si>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</si>
  <si>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</si>
  <si>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</si>
  <si>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</si>
  <si>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</si>
  <si>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</si>
  <si>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</si>
  <si>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</si>
  <si>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</si>
  <si>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</si>
  <si>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</si>
  <si>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</si>
  <si>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</si>
  <si>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</si>
  <si>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</si>
  <si>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</si>
  <si>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</si>
  <si>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</si>
  <si>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</si>
  <si>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</si>
  <si>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</si>
  <si>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</si>
  <si>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</si>
  <si>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</si>
  <si>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</si>
  <si>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</si>
  <si>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</si>
  <si>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</si>
  <si>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</si>
  <si>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</si>
  <si>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</si>
  <si>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</si>
  <si>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</si>
  <si>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</si>
  <si>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</si>
  <si>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</si>
  <si>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</si>
  <si>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</si>
  <si>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</si>
  <si>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</si>
  <si>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</si>
  <si>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</si>
  <si>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</si>
  <si>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</si>
  <si>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</si>
  <si>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</si>
  <si>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</si>
  <si>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</si>
  <si>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</si>
  <si>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</si>
  <si>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</si>
  <si>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</si>
  <si>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</si>
  <si>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</si>
  <si>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</si>
  <si>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</si>
  <si>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</si>
  <si>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</si>
  <si>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</si>
  <si>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</si>
  <si>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</si>
  <si>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</si>
  <si>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</si>
  <si>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</si>
  <si>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</si>
  <si>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</si>
  <si>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</si>
  <si>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</si>
  <si>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</si>
  <si>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</si>
  <si>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</si>
  <si>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</si>
  <si>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</si>
  <si>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</si>
  <si>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</si>
  <si>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</si>
  <si>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</si>
  <si>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</si>
  <si>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</si>
  <si>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</si>
  <si>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</si>
  <si>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</si>
  <si>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</si>
  <si>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</si>
  <si>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</si>
  <si>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</si>
  <si>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</si>
  <si>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</si>
  <si>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</si>
  <si>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</si>
  <si>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</si>
  <si>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</si>
  <si>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</si>
  <si>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</si>
  <si>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</si>
  <si>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</si>
  <si>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</si>
  <si>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</si>
  <si>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</si>
  <si>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</si>
  <si>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</si>
  <si>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</si>
  <si>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</si>
  <si>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</si>
  <si>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</si>
  <si>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</si>
  <si>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</si>
  <si>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</si>
  <si>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</si>
  <si>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</si>
  <si>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</si>
  <si>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</si>
  <si>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</si>
  <si>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</si>
  <si>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</si>
  <si>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</si>
  <si>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</si>
  <si>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</si>
  <si>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</si>
  <si>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</si>
  <si>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</si>
  <si>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</si>
  <si>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</si>
  <si>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</si>
  <si>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</si>
  <si>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</si>
  <si>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</si>
  <si>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</si>
  <si>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</si>
  <si>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</si>
  <si>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</si>
  <si>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</si>
  <si>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</si>
  <si>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</si>
  <si>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</si>
  <si>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</si>
  <si>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</si>
  <si>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</si>
  <si>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</si>
  <si>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</si>
  <si>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</si>
  <si>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</si>
  <si>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</si>
  <si>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</si>
  <si>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</si>
  <si>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</si>
  <si>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</si>
  <si>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</si>
  <si>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</si>
  <si>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</si>
  <si>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</si>
  <si>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</si>
  <si>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</si>
  <si>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</si>
  <si>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</si>
  <si>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</si>
  <si>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</si>
  <si>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</si>
  <si>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</si>
  <si>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</si>
  <si>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</si>
  <si>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</si>
  <si>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</si>
  <si>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</si>
  <si>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</si>
  <si>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</si>
  <si>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</si>
  <si>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</si>
  <si>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</si>
  <si>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</si>
  <si>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</si>
  <si>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</si>
  <si>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</si>
  <si>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</si>
  <si>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</si>
  <si>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</si>
  <si>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</si>
  <si>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</si>
  <si>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</si>
  <si>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</si>
  <si>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</si>
  <si>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</si>
  <si>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</si>
  <si>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</si>
  <si>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</si>
  <si>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</si>
  <si>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</si>
  <si>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</si>
  <si>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</si>
  <si>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</si>
  <si>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</si>
  <si>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</si>
  <si>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</si>
  <si>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</si>
  <si>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</si>
  <si>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</si>
  <si>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</si>
  <si>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</si>
  <si>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</si>
  <si>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</si>
  <si>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</si>
  <si>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</si>
  <si>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</si>
  <si>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</si>
  <si>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</si>
  <si>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</si>
  <si>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</si>
  <si>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</si>
  <si>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</si>
  <si>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</si>
  <si>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</si>
  <si>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</si>
  <si>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</si>
  <si>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</si>
  <si>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</si>
  <si>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</si>
  <si>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</si>
  <si>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</si>
  <si>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</si>
  <si>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</si>
  <si>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</si>
  <si>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</si>
  <si>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</si>
  <si>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</si>
  <si>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</si>
  <si>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</si>
  <si>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</si>
  <si>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</si>
  <si>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</si>
  <si>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</si>
  <si>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</si>
  <si>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</si>
  <si>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</si>
  <si>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</si>
  <si>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</si>
  <si>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</si>
  <si>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</si>
  <si>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</si>
  <si>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</si>
  <si>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</si>
  <si>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</si>
  <si>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</si>
  <si>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</si>
  <si>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</si>
  <si>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</si>
  <si>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</si>
  <si>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</si>
  <si>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</si>
  <si>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</si>
  <si>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</si>
  <si>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</si>
  <si>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</si>
  <si>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</si>
  <si>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</si>
  <si>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</si>
  <si>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</si>
  <si>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</si>
  <si>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</si>
  <si>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</si>
  <si>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</si>
  <si>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</si>
  <si>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</si>
  <si>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</si>
  <si>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</si>
  <si>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</si>
  <si>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</si>
  <si>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</si>
  <si>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</si>
  <si>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</si>
  <si>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</si>
  <si>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</si>
  <si>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</si>
  <si>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</si>
  <si>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</si>
  <si>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</si>
  <si>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</si>
  <si>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</si>
  <si>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</si>
  <si>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</si>
  <si>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</si>
  <si>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</si>
  <si>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</si>
  <si>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</si>
  <si>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</si>
  <si>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</si>
  <si>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</si>
  <si>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</si>
  <si>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</si>
  <si>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</si>
  <si>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</si>
  <si>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</si>
  <si>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</si>
  <si>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</si>
  <si>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</si>
  <si>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</si>
  <si>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</si>
  <si>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</si>
  <si>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</si>
  <si>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</si>
  <si>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</si>
  <si>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</si>
  <si>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</si>
  <si>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</si>
  <si>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</si>
  <si>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</si>
  <si>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</si>
  <si>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</si>
  <si>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</si>
  <si>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</si>
  <si>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</si>
  <si>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</si>
  <si>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</si>
  <si>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</si>
  <si>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</si>
  <si>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</si>
  <si>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</si>
  <si>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</si>
  <si>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</si>
  <si>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</si>
  <si>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</si>
  <si>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</si>
  <si>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</si>
  <si>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</si>
  <si>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</si>
  <si>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</si>
  <si>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</si>
  <si>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</si>
  <si>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</si>
  <si>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</si>
  <si>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</si>
  <si>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</si>
  <si>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</si>
  <si>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</si>
  <si>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</si>
  <si>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</si>
  <si>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</si>
  <si>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</si>
  <si>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</si>
  <si>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</si>
  <si>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</si>
  <si>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</si>
  <si>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</si>
  <si>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</si>
  <si>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</si>
  <si>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</si>
  <si>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</si>
  <si>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</si>
  <si>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</si>
  <si>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</si>
  <si>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</si>
  <si>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</si>
  <si>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</si>
  <si>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</si>
  <si>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</si>
  <si>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</si>
  <si>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</si>
  <si>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</si>
  <si>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</si>
  <si>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</si>
  <si>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</si>
  <si>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</si>
  <si>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</si>
  <si>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</si>
  <si>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</si>
  <si>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</si>
  <si>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</si>
  <si>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</si>
  <si>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</si>
  <si>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</si>
  <si>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</si>
  <si>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</si>
  <si>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</si>
  <si>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</si>
  <si>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</si>
  <si>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</si>
  <si>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</si>
  <si>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</si>
  <si>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</si>
  <si>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</si>
  <si>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</si>
  <si>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</si>
  <si>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</si>
  <si>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</si>
  <si>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</si>
  <si>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</si>
  <si>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</si>
  <si>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</si>
  <si>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</si>
  <si>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</si>
  <si>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</si>
  <si>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</si>
  <si>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</si>
  <si>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</si>
  <si>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</si>
  <si>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</si>
  <si>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</si>
  <si>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</si>
  <si>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</si>
  <si>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</si>
  <si>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</si>
  <si>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</si>
  <si>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</si>
  <si>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</si>
  <si>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</si>
  <si>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</si>
  <si>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</si>
  <si>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</si>
  <si>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</si>
  <si>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</si>
  <si>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</si>
  <si>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</si>
  <si>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</si>
  <si>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</si>
  <si>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</si>
  <si>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</si>
  <si>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</si>
  <si>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</si>
  <si>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</si>
  <si>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</si>
  <si>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</si>
  <si>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</si>
  <si>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</si>
  <si>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</si>
  <si>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</si>
  <si>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</si>
  <si>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</si>
  <si>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</si>
  <si>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</si>
  <si>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</si>
  <si>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</si>
  <si>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</si>
  <si>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</si>
  <si>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</si>
  <si>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</si>
  <si>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</si>
  <si>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</si>
  <si>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</si>
  <si>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</si>
  <si>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</si>
  <si>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</si>
  <si>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</si>
  <si>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</si>
  <si>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</si>
  <si>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</si>
  <si>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</si>
  <si>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</si>
  <si>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</si>
  <si>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</si>
  <si>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</si>
  <si>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</si>
  <si>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</si>
  <si>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</si>
  <si>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</si>
  <si>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</si>
  <si>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</si>
  <si>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</si>
  <si>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</si>
  <si>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</si>
  <si>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</si>
  <si>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</si>
  <si>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</si>
  <si>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</si>
  <si>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</si>
  <si>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</si>
  <si>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</si>
  <si>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</si>
  <si>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</si>
  <si>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</si>
  <si>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</si>
  <si>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</si>
  <si>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</si>
  <si>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</si>
  <si>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</si>
  <si>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</si>
  <si>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</si>
  <si>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</si>
  <si>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</si>
  <si>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</si>
  <si>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</si>
  <si>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</si>
  <si>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</si>
  <si>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</si>
  <si>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</si>
  <si>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</si>
  <si>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</si>
  <si>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</si>
  <si>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</si>
  <si>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</si>
  <si>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</si>
  <si>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</si>
  <si>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</si>
  <si>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</si>
  <si>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</si>
  <si>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</si>
  <si>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</si>
  <si>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</si>
  <si>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</si>
  <si>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</si>
  <si>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</si>
  <si>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</si>
  <si>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</si>
  <si>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</si>
  <si>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</si>
  <si>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</si>
  <si>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</si>
  <si>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</si>
  <si>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</si>
  <si>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</si>
  <si>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</si>
  <si>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</si>
  <si>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</si>
  <si>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</si>
  <si>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</si>
  <si>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</si>
  <si>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</si>
  <si>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</si>
  <si>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</si>
  <si>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</si>
  <si>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</si>
  <si>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</si>
  <si>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</si>
  <si>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</si>
  <si>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</si>
  <si>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</si>
  <si>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</si>
  <si>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</si>
  <si>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</si>
  <si>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</si>
  <si>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</si>
  <si>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</si>
  <si>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</si>
  <si>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</si>
  <si>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</si>
  <si>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</si>
  <si>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</si>
  <si>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</si>
  <si>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</si>
  <si>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</si>
  <si>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</si>
  <si>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</si>
  <si>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</si>
  <si>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</si>
  <si>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</si>
  <si>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</si>
  <si>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</si>
  <si>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</si>
  <si>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</si>
  <si>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</si>
  <si>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</si>
  <si>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</si>
  <si>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</si>
  <si>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</si>
  <si>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</si>
  <si>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</si>
  <si>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</si>
  <si>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</si>
  <si>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</si>
  <si>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</si>
  <si>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</si>
  <si>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</si>
  <si>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</si>
  <si>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</si>
  <si>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</si>
  <si>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</si>
  <si>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</si>
  <si>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</si>
  <si>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</si>
  <si>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</si>
  <si>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</si>
  <si>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</si>
  <si>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</si>
  <si>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</si>
  <si>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</si>
  <si>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</si>
  <si>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</si>
  <si>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</si>
  <si>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</si>
  <si>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</si>
  <si>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</si>
  <si>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</si>
  <si>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</si>
  <si>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</si>
  <si>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</si>
  <si>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</si>
  <si>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</si>
  <si>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</si>
  <si>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</si>
  <si>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</si>
  <si>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</si>
  <si>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</si>
  <si>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</si>
  <si>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</si>
  <si>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</si>
  <si>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</si>
  <si>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</si>
  <si>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</si>
  <si>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</si>
  <si>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</si>
  <si>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</si>
  <si>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</si>
  <si>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</si>
  <si>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</si>
  <si>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</si>
  <si>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</si>
  <si>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</si>
  <si>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</si>
  <si>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</si>
  <si>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</si>
  <si>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</si>
  <si>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</si>
  <si>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</si>
  <si>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</si>
  <si>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</si>
  <si>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</si>
  <si>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</si>
  <si>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</si>
  <si>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</si>
  <si>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</si>
  <si>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</si>
  <si>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</si>
  <si>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</si>
  <si>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</si>
  <si>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</si>
  <si>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</si>
  <si>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</si>
  <si>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</si>
  <si>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</si>
  <si>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</si>
  <si>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</si>
  <si>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</si>
  <si>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</si>
  <si>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</si>
  <si>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</si>
  <si>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</si>
  <si>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</si>
  <si>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</si>
  <si>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</si>
  <si>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</si>
  <si>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</si>
  <si>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</si>
  <si>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</si>
  <si>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</si>
  <si>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</si>
  <si>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</si>
  <si>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</si>
  <si>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</si>
  <si>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</si>
  <si>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</si>
  <si>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</si>
  <si>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</si>
  <si>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</si>
  <si>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</si>
  <si>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</si>
  <si>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</si>
  <si>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</si>
  <si>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</si>
  <si>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</si>
  <si>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</si>
  <si>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</si>
  <si>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</si>
  <si>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</si>
  <si>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</si>
  <si>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</si>
  <si>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</si>
  <si>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</si>
  <si>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</si>
  <si>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</si>
  <si>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</si>
  <si>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</si>
  <si>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</si>
  <si>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</si>
  <si>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</si>
  <si>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</si>
  <si>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</si>
  <si>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</si>
  <si>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</si>
  <si>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</si>
  <si>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</si>
  <si>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</si>
  <si>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</si>
  <si>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</si>
  <si>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</si>
  <si>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</si>
  <si>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</si>
  <si>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</si>
  <si>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</si>
  <si>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</si>
  <si>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</si>
  <si>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</si>
  <si>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</si>
  <si>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</si>
  <si>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</si>
  <si>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</si>
  <si>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</si>
  <si>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</si>
  <si>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</si>
  <si>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</si>
  <si>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</si>
  <si>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</si>
  <si>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</si>
  <si>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</si>
  <si>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</si>
  <si>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</si>
  <si>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</si>
  <si>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</si>
  <si>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</si>
  <si>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</si>
  <si>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</si>
  <si>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</si>
  <si>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</si>
  <si>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</si>
  <si>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</si>
  <si>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</si>
  <si>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</si>
  <si>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</si>
  <si>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</si>
  <si>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</si>
  <si>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</si>
  <si>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</si>
  <si>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</si>
  <si>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</si>
  <si>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</si>
  <si>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</si>
  <si>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</si>
  <si>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</si>
  <si>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</si>
  <si>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</si>
  <si>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</si>
  <si>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</si>
  <si>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</si>
  <si>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</si>
  <si>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</si>
  <si>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</si>
  <si>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</si>
  <si>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</si>
  <si>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</si>
  <si>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</si>
  <si>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</si>
  <si>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</si>
  <si>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</si>
  <si>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</si>
  <si>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</si>
  <si>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</si>
  <si>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</si>
  <si>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</si>
  <si>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</si>
  <si>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</si>
  <si>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</si>
  <si>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</si>
  <si>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</si>
  <si>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</si>
  <si>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</si>
  <si>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</si>
  <si>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</si>
  <si>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</si>
  <si>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</si>
  <si>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</si>
  <si>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</si>
  <si>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</si>
  <si>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</si>
  <si>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</si>
  <si>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</si>
  <si>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</si>
  <si>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</si>
  <si>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</si>
  <si>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</si>
  <si>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</si>
  <si>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</si>
  <si>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</si>
  <si>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</si>
  <si>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</si>
  <si>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</si>
  <si>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</si>
  <si>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</si>
  <si>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</si>
  <si>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</si>
  <si>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</si>
  <si>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</si>
  <si>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</si>
  <si>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</si>
  <si>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</si>
  <si>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</si>
  <si>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</si>
  <si>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</si>
  <si>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</si>
  <si>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</si>
  <si>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</si>
  <si>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</si>
  <si>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</si>
  <si>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</si>
  <si>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</si>
  <si>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</si>
  <si>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</si>
  <si>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</si>
  <si>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</si>
  <si>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</si>
  <si>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</si>
  <si>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</si>
  <si>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</si>
  <si>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</si>
  <si>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</si>
  <si>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</si>
  <si>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</si>
  <si>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</si>
  <si>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</si>
  <si>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</si>
  <si>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</si>
  <si>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</si>
  <si>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</si>
  <si>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</si>
  <si>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</si>
  <si>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</si>
  <si>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</si>
  <si>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</si>
  <si>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</si>
  <si>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</si>
  <si>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</si>
  <si>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</si>
  <si>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</si>
  <si>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</si>
  <si>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</si>
  <si>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</si>
  <si>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</si>
  <si>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</si>
  <si>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</si>
  <si>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</si>
  <si>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</si>
  <si>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</si>
  <si>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</si>
  <si>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</si>
  <si>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</si>
  <si>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</si>
  <si>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</si>
  <si>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</si>
  <si>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</si>
  <si>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</si>
  <si>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</si>
  <si>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</si>
  <si>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</si>
  <si>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</si>
  <si>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</si>
  <si>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</si>
  <si>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</si>
  <si>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</si>
  <si>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</si>
  <si>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</si>
  <si>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</si>
  <si>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</si>
  <si>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</si>
  <si>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</si>
  <si>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</si>
  <si>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</si>
  <si>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</si>
  <si>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</si>
  <si>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</si>
  <si>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</si>
  <si>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</si>
  <si>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</si>
  <si>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</si>
  <si>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</si>
  <si>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</si>
  <si>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</si>
  <si>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</si>
  <si>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</si>
  <si>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</si>
  <si>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</si>
  <si>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</si>
  <si>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</si>
  <si>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</si>
  <si>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</si>
  <si>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</si>
  <si>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</si>
  <si>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</si>
  <si>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</si>
  <si>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</si>
  <si>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</si>
  <si>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</si>
  <si>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</si>
  <si>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</si>
  <si>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</si>
  <si>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</si>
  <si>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</si>
  <si>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</si>
  <si>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</si>
  <si>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</si>
  <si>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</si>
  <si>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</si>
  <si>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</si>
  <si>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</si>
  <si>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</si>
  <si>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</si>
  <si>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</si>
  <si>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</si>
  <si>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</si>
  <si>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</si>
  <si>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</si>
  <si>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</si>
  <si>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</si>
  <si>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</si>
  <si>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</si>
  <si>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</si>
  <si>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</si>
  <si>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</si>
  <si>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</si>
  <si>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</si>
  <si>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</si>
  <si>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</si>
  <si>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</si>
  <si>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</si>
  <si>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</si>
  <si>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</si>
  <si>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</si>
  <si>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</si>
  <si>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</si>
  <si>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</si>
  <si>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</si>
  <si>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</si>
  <si>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</si>
  <si>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</si>
  <si>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</si>
  <si>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</si>
  <si>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</si>
  <si>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</si>
  <si>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</si>
  <si>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</si>
  <si>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</si>
  <si>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</si>
  <si>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</si>
  <si>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</si>
  <si>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</si>
  <si>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</si>
  <si>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</si>
  <si>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</si>
  <si>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</si>
  <si>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</si>
  <si>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</si>
  <si>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</si>
  <si>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</si>
  <si>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</si>
  <si>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</si>
  <si>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</si>
  <si>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</si>
  <si>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</si>
  <si>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</si>
  <si>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</si>
  <si>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</si>
  <si>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</si>
  <si>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</si>
  <si>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</si>
  <si>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</si>
  <si>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</si>
  <si>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</si>
  <si>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</si>
  <si>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</si>
  <si>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</si>
  <si>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</si>
  <si>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</si>
  <si>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</si>
  <si>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</si>
  <si>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</si>
  <si>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</si>
  <si>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</si>
  <si>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</si>
  <si>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</si>
  <si>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</si>
  <si>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</si>
  <si>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</si>
  <si>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</si>
  <si>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</si>
  <si>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</si>
  <si>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</si>
  <si>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</si>
  <si>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</si>
  <si>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</si>
  <si>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</si>
  <si>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</si>
  <si>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</si>
  <si>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</si>
  <si>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</si>
  <si>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</si>
  <si>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</si>
  <si>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</si>
  <si>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</si>
  <si>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</si>
  <si>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</si>
  <si>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</si>
  <si>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</si>
  <si>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</si>
  <si>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</si>
  <si>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</si>
  <si>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</si>
  <si>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</si>
  <si>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</si>
  <si>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</si>
  <si>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</si>
  <si>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</si>
  <si>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</si>
  <si>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</si>
  <si>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</si>
  <si>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</si>
  <si>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</si>
  <si>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</si>
  <si>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</si>
  <si>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</si>
  <si>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</si>
  <si>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</si>
  <si>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</si>
  <si>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</si>
  <si>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</si>
  <si>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</si>
  <si>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</si>
  <si>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</si>
  <si>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</si>
  <si>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</si>
  <si>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</si>
  <si>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</si>
  <si>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</si>
  <si>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</si>
  <si>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</si>
  <si>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</si>
  <si>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</si>
  <si>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</si>
  <si>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</si>
  <si>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</si>
  <si>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</si>
  <si>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</si>
  <si>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</si>
  <si>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</si>
  <si>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</si>
  <si>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</si>
  <si>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</si>
  <si>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</si>
  <si>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</si>
  <si>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</si>
  <si>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</si>
  <si>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</si>
  <si>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</si>
  <si>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</si>
  <si>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</si>
  <si>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</si>
  <si>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</si>
  <si>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</si>
  <si>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</si>
  <si>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</si>
  <si>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</si>
  <si>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</si>
  <si>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</si>
  <si>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</si>
  <si>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</si>
  <si>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</si>
  <si>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</si>
  <si>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</si>
  <si>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</si>
  <si>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</si>
  <si>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</si>
  <si>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</si>
  <si>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</si>
  <si>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</si>
  <si>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</si>
  <si>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</si>
  <si>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</si>
  <si>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</si>
  <si>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</si>
  <si>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</si>
  <si>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</si>
  <si>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</si>
  <si>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</si>
  <si>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</si>
  <si>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</si>
  <si>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</si>
  <si>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</si>
  <si>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</si>
  <si>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</si>
  <si>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</si>
  <si>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</si>
  <si>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</si>
  <si>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</si>
  <si>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</si>
  <si>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</si>
  <si>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</si>
  <si>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</si>
  <si>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</si>
  <si>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</si>
  <si>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</si>
  <si>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</si>
  <si>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</si>
  <si>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</si>
  <si>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</si>
  <si>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</si>
  <si>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</si>
  <si>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</si>
  <si>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</si>
  <si>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</si>
  <si>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</si>
  <si>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</si>
  <si>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</si>
  <si>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</si>
  <si>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</si>
  <si>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</si>
  <si>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</si>
  <si>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</si>
  <si>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</si>
  <si>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</si>
  <si>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</si>
  <si>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</si>
  <si>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</si>
  <si>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</si>
  <si>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</si>
  <si>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</si>
  <si>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</si>
  <si>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</si>
  <si>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</si>
  <si>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</si>
  <si>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</si>
  <si>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</si>
  <si>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</si>
  <si>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</si>
  <si>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</si>
  <si>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</si>
  <si>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</si>
  <si>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</si>
  <si>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</si>
  <si>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</si>
  <si>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</si>
  <si>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</si>
  <si>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</si>
  <si>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</si>
  <si>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</si>
  <si>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</si>
  <si>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</si>
  <si>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</si>
  <si>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</si>
  <si>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</si>
  <si>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</si>
  <si>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</si>
  <si>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</si>
  <si>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</si>
  <si>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</si>
  <si>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</si>
  <si>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</si>
  <si>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</si>
  <si>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</si>
  <si>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</si>
  <si>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</si>
  <si>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</si>
  <si>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</si>
  <si>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</si>
  <si>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</si>
  <si>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</si>
  <si>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</si>
  <si>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</si>
  <si>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</si>
  <si>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</si>
  <si>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</si>
  <si>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</si>
  <si>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</si>
  <si>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</si>
  <si>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</si>
  <si>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</si>
  <si>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</si>
  <si>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</si>
  <si>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</si>
  <si>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</si>
  <si>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</si>
  <si>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</si>
  <si>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</si>
  <si>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</si>
  <si>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</si>
  <si>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</si>
  <si>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</si>
  <si>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</si>
  <si>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</si>
  <si>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</si>
  <si>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</si>
  <si>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</si>
  <si>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</si>
  <si>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</si>
  <si>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</si>
  <si>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</si>
  <si>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</si>
  <si>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</si>
  <si>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</si>
  <si>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</si>
  <si>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</si>
  <si>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</si>
  <si>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</si>
  <si>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</si>
  <si>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</si>
  <si>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</si>
  <si>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</si>
  <si>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</si>
  <si>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</si>
  <si>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</si>
  <si>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</si>
  <si>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</si>
  <si>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</si>
  <si>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</si>
  <si>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</si>
  <si>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</si>
  <si>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</si>
  <si>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</si>
  <si>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</si>
  <si>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</si>
  <si>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</si>
  <si>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</si>
  <si>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</si>
  <si>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</si>
  <si>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</si>
  <si>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</si>
  <si>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</si>
  <si>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</si>
  <si>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</si>
  <si>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</si>
  <si>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</si>
  <si>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</si>
  <si>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</si>
  <si>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</si>
  <si>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</si>
  <si>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</si>
  <si>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</si>
  <si>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</si>
  <si>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</si>
  <si>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</si>
  <si>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</si>
  <si>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</si>
  <si>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</si>
  <si>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</si>
  <si>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</si>
  <si>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</si>
  <si>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</si>
  <si>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</si>
  <si>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</si>
  <si>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</si>
  <si>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</si>
  <si>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</si>
  <si>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</si>
  <si>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</si>
  <si>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</si>
  <si>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</si>
  <si>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</si>
  <si>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</si>
  <si>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</si>
  <si>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</si>
  <si>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</si>
  <si>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</si>
  <si>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</si>
  <si>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</si>
  <si>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</si>
  <si>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</si>
  <si>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</si>
  <si>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</si>
  <si>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</si>
  <si>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</si>
  <si>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</si>
  <si>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</si>
  <si>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</si>
  <si>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</si>
  <si>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</si>
  <si>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</si>
  <si>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</si>
  <si>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</si>
  <si>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</si>
  <si>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</si>
  <si>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</si>
  <si>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</si>
  <si>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</si>
  <si>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</si>
  <si>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</si>
  <si>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</si>
  <si>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</si>
  <si>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</si>
  <si>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</si>
  <si>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</si>
  <si>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</si>
  <si>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</si>
  <si>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</si>
  <si>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</si>
  <si>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</si>
  <si>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</si>
  <si>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</si>
  <si>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</si>
  <si>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</si>
  <si>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</si>
  <si>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</si>
  <si>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</si>
  <si>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</si>
  <si>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</si>
  <si>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</si>
  <si>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</si>
  <si>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</si>
  <si>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</si>
  <si>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</si>
  <si>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</si>
  <si>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</si>
  <si>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</si>
  <si>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</si>
  <si>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</si>
  <si>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</si>
  <si>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</si>
  <si>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</si>
  <si>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</si>
  <si>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</si>
  <si>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</si>
  <si>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</si>
  <si>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</si>
  <si>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</si>
  <si>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</si>
  <si>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</si>
  <si>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</si>
  <si>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</si>
  <si>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</si>
  <si>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</si>
  <si>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</si>
  <si>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</si>
  <si>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</si>
  <si>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</si>
  <si>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</si>
  <si>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</si>
  <si>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</si>
  <si>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</si>
  <si>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</si>
  <si>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</si>
  <si>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</si>
  <si>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</si>
  <si>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</si>
  <si>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</si>
  <si>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</si>
  <si>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</si>
  <si>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</si>
  <si>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</si>
  <si>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</si>
  <si>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</si>
  <si>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</si>
  <si>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</si>
  <si>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</si>
  <si>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</si>
  <si>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</si>
  <si>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</si>
  <si>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</si>
  <si>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</si>
  <si>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</si>
  <si>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</si>
  <si>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</si>
  <si>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</si>
  <si>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</si>
  <si>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</si>
  <si>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</si>
  <si>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</si>
  <si>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</si>
  <si>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</si>
  <si>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</si>
  <si>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</si>
  <si>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</si>
  <si>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</si>
  <si>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</si>
  <si>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</si>
  <si>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</si>
  <si>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</si>
  <si>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</si>
  <si>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</si>
  <si>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</si>
  <si>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</si>
  <si>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</si>
  <si>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</si>
  <si>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</si>
  <si>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</si>
  <si>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</si>
  <si>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</si>
  <si>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</si>
  <si>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</si>
  <si>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</si>
  <si>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</si>
  <si>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</si>
  <si>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</si>
  <si>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</si>
  <si>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</si>
  <si>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</si>
  <si>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</si>
  <si>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</si>
  <si>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</si>
  <si>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</si>
  <si>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</si>
  <si>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</si>
  <si>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</si>
  <si>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</si>
  <si>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</si>
  <si>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</si>
  <si>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</si>
  <si>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</si>
  <si>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</si>
  <si>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</si>
  <si>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</si>
  <si>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</si>
  <si>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</si>
  <si>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</si>
  <si>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</si>
  <si>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</si>
  <si>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</si>
  <si>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</si>
  <si>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</si>
  <si>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</si>
  <si>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</si>
  <si>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</si>
  <si>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</si>
  <si>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</si>
  <si>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</si>
  <si>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</si>
  <si>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</si>
  <si>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</si>
  <si>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</si>
  <si>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</si>
  <si>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</si>
  <si>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</si>
  <si>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</si>
  <si>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</si>
  <si>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</si>
  <si>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</si>
  <si>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</si>
  <si>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</si>
  <si>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</si>
  <si>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</si>
  <si>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</si>
  <si>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</si>
  <si>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</si>
  <si>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</si>
  <si>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</si>
  <si>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</si>
  <si>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</si>
  <si>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</si>
  <si>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</si>
  <si>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</si>
  <si>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</si>
  <si>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</si>
  <si>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</si>
  <si>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</si>
  <si>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</si>
  <si>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</si>
  <si>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</si>
  <si>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</si>
  <si>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</si>
  <si>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</si>
  <si>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</si>
  <si>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</si>
  <si>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</si>
  <si>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</si>
  <si>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</si>
  <si>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</si>
  <si>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</si>
  <si>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</si>
  <si>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</si>
  <si>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</si>
  <si>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</si>
  <si>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</si>
  <si>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</si>
  <si>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</si>
  <si>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</si>
  <si>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</si>
  <si>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</si>
  <si>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</si>
  <si>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</si>
  <si>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</si>
  <si>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</si>
  <si>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</si>
  <si>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</si>
  <si>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</si>
  <si>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</si>
  <si>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</si>
  <si>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</si>
  <si>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</si>
  <si>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</si>
  <si>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</si>
  <si>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</si>
  <si>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</si>
  <si>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</si>
  <si>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</si>
  <si>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</si>
  <si>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</si>
  <si>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</si>
  <si>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</si>
  <si>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</si>
  <si>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</si>
  <si>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</si>
  <si>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</si>
  <si>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</si>
  <si>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</si>
  <si>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</si>
  <si>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</si>
  <si>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</si>
  <si>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</si>
  <si>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</si>
  <si>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</si>
  <si>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</si>
  <si>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</si>
  <si>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</si>
  <si>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</si>
  <si>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</si>
  <si>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</si>
  <si>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</si>
  <si>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</si>
  <si>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</si>
  <si>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</si>
  <si>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</si>
  <si>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</si>
  <si>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</si>
  <si>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</si>
  <si>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</si>
  <si>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</si>
  <si>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</si>
  <si>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</si>
  <si>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</si>
  <si>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</si>
  <si>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</si>
  <si>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</si>
  <si>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</si>
  <si>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</si>
  <si>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</si>
  <si>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</si>
  <si>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</si>
  <si>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</si>
  <si>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</si>
  <si>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</si>
  <si>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</si>
  <si>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</si>
  <si>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</si>
  <si>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</si>
  <si>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</si>
  <si>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</si>
  <si>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</si>
  <si>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</si>
  <si>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</si>
  <si>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</si>
  <si>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</si>
  <si>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</si>
  <si>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</si>
  <si>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</si>
  <si>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</si>
  <si>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</si>
  <si>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</si>
  <si>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</si>
  <si>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</si>
  <si>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</si>
  <si>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</si>
  <si>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</si>
  <si>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</si>
  <si>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</si>
  <si>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</si>
  <si>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</si>
  <si>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</si>
  <si>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</si>
  <si>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</si>
  <si>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</si>
  <si>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</si>
  <si>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</si>
  <si>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</si>
  <si>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</si>
  <si>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</si>
  <si>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</si>
  <si>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</si>
  <si>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</si>
  <si>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</si>
  <si>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</si>
  <si>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</si>
  <si>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</si>
  <si>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</si>
  <si>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</si>
  <si>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</si>
  <si>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</si>
  <si>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</si>
  <si>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</si>
  <si>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</si>
  <si>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</si>
  <si>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</si>
  <si>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</si>
  <si>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</si>
  <si>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</si>
  <si>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</si>
  <si>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</si>
  <si>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</si>
  <si>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</si>
  <si>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</si>
  <si>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</si>
  <si>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</si>
  <si>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</si>
  <si>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</si>
  <si>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</si>
  <si>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</si>
  <si>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</si>
  <si>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</si>
  <si>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</si>
  <si>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</si>
  <si>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</si>
  <si>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</si>
  <si>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</si>
  <si>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</si>
  <si>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</si>
  <si>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</si>
  <si>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</si>
  <si>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</si>
  <si>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</si>
  <si>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</si>
  <si>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</si>
  <si>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</si>
  <si>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</si>
  <si>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</si>
  <si>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</si>
  <si>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</si>
  <si>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</si>
  <si>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</si>
  <si>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</si>
  <si>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</si>
  <si>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</si>
  <si>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</si>
  <si>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</si>
  <si>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</si>
  <si>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</si>
  <si>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</si>
  <si>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</si>
  <si>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</si>
  <si>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</si>
  <si>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</si>
  <si>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</si>
  <si>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</si>
  <si>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</si>
  <si>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</si>
  <si>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</si>
  <si>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</si>
  <si>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</si>
  <si>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</si>
  <si>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</si>
  <si>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</si>
  <si>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</si>
  <si>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</si>
  <si>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</si>
  <si>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</si>
  <si>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</si>
  <si>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</si>
  <si>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</si>
  <si>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</si>
  <si>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</si>
  <si>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</si>
  <si>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</si>
  <si>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</si>
  <si>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</si>
  <si>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</si>
  <si>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</si>
  <si>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</si>
  <si>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</si>
  <si>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</si>
  <si>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</si>
  <si>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</si>
  <si>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</si>
  <si>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</si>
  <si>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</si>
  <si>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</si>
  <si>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</si>
  <si>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</si>
  <si>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</si>
  <si>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</si>
  <si>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</si>
  <si>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</si>
  <si>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</si>
  <si>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</si>
  <si>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</si>
  <si>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</si>
  <si>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</si>
  <si>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</si>
  <si>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</si>
  <si>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</si>
  <si>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</si>
  <si>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</si>
  <si>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</si>
  <si>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</si>
  <si>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</si>
  <si>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</si>
  <si>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</si>
  <si>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</si>
  <si>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</si>
  <si>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</si>
  <si>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</si>
  <si>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</si>
  <si>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</si>
  <si>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</si>
  <si>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</si>
  <si>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</si>
  <si>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</si>
  <si>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</si>
  <si>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</si>
  <si>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</si>
  <si>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</si>
  <si>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</si>
  <si>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</si>
  <si>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</si>
  <si>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</si>
  <si>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</si>
  <si>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</si>
  <si>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</si>
  <si>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</si>
  <si>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</si>
  <si>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</si>
  <si>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</si>
  <si>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</si>
  <si>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</si>
  <si>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</si>
  <si>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</si>
  <si>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</si>
  <si>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</si>
  <si>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</si>
  <si>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</si>
  <si>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</si>
  <si>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</si>
  <si>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</si>
  <si>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</si>
  <si>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</si>
  <si>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</si>
  <si>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</si>
  <si>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</si>
  <si>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</si>
  <si>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</si>
  <si>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</si>
  <si>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</si>
  <si>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</si>
  <si>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</si>
  <si>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</si>
  <si>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</si>
  <si>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</si>
  <si>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</si>
  <si>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</si>
  <si>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</si>
  <si>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</si>
  <si>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</si>
  <si>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</si>
  <si>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</si>
  <si>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</si>
  <si>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</si>
  <si>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</si>
  <si>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</si>
  <si>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</si>
  <si>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</si>
  <si>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</si>
  <si>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</si>
  <si>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</si>
  <si>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</si>
  <si>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</si>
  <si>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</si>
  <si>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</si>
  <si>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</si>
  <si>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</si>
  <si>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</si>
  <si>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</si>
  <si>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</si>
  <si>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</si>
  <si>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</si>
  <si>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</si>
  <si>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</si>
  <si>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</si>
  <si>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</si>
  <si>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</si>
  <si>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</si>
  <si>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</si>
  <si>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</si>
  <si>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</si>
  <si>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</si>
  <si>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</si>
  <si>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</si>
  <si>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</si>
  <si>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</si>
  <si>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</si>
  <si>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</si>
  <si>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</si>
  <si>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</si>
  <si>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</si>
  <si>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</si>
  <si>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</si>
  <si>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</si>
  <si>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</si>
  <si>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</si>
  <si>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</si>
  <si>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</si>
  <si>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</si>
  <si>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</si>
  <si>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</si>
  <si>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</si>
  <si>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</si>
  <si>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</si>
  <si>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</si>
  <si>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</si>
  <si>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</si>
  <si>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</si>
  <si>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</si>
  <si>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</si>
  <si>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</si>
  <si>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</si>
  <si>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</si>
  <si>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</si>
  <si>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</si>
  <si>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</si>
  <si>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</si>
  <si>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</si>
  <si>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</si>
  <si>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</si>
  <si>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</si>
  <si>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</si>
  <si>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</si>
  <si>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</si>
  <si>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</si>
  <si>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</si>
  <si>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</si>
  <si>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</si>
  <si>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</si>
  <si>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</si>
  <si>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</si>
  <si>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</si>
  <si>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</si>
  <si>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</si>
  <si>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</si>
  <si>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</si>
  <si>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</si>
  <si>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</si>
  <si>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</si>
  <si>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</si>
  <si>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</si>
  <si>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</si>
  <si>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</si>
  <si>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</si>
  <si>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</si>
  <si>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</si>
  <si>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</si>
  <si>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</si>
  <si>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</si>
  <si>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</si>
  <si>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</si>
  <si>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</si>
  <si>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</si>
  <si>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</si>
  <si>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</si>
  <si>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</si>
  <si>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</si>
  <si>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</si>
  <si>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</si>
  <si>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</si>
  <si>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</si>
  <si>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</si>
  <si>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</si>
  <si>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</si>
  <si>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</si>
  <si>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</si>
  <si>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</si>
  <si>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</si>
  <si>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</si>
  <si>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</si>
  <si>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</si>
  <si>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</si>
  <si>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</si>
  <si>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</si>
  <si>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</si>
  <si>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</si>
  <si>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</si>
  <si>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</si>
  <si>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</si>
  <si>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</si>
  <si>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</si>
  <si>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</si>
  <si>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</si>
  <si>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</si>
  <si>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</si>
  <si>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</si>
  <si>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</si>
  <si>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</si>
  <si>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</si>
  <si>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</si>
  <si>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</si>
  <si>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</si>
  <si>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</si>
  <si>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</si>
  <si>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</si>
  <si>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</si>
  <si>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</si>
  <si>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</si>
  <si>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</si>
  <si>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</si>
  <si>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</si>
  <si>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</si>
  <si>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</si>
  <si>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</si>
  <si>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</si>
  <si>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</si>
  <si>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</si>
  <si>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</si>
  <si>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</si>
  <si>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</si>
  <si>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</si>
  <si>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</si>
  <si>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</si>
  <si>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</si>
  <si>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</si>
  <si>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</si>
  <si>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</si>
  <si>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</si>
  <si>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</si>
  <si>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</si>
  <si>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</si>
  <si>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</si>
  <si>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</si>
  <si>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</si>
  <si>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</si>
  <si>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</si>
  <si>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</si>
  <si>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</si>
  <si>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</si>
  <si>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</si>
  <si>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</si>
  <si>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</si>
  <si>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</si>
  <si>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</si>
  <si>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</si>
  <si>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</si>
  <si>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</si>
  <si>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</si>
  <si>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</si>
  <si>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</si>
  <si>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</si>
  <si>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</si>
  <si>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</si>
  <si>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</si>
  <si>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</si>
  <si>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</si>
  <si>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</si>
  <si>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</si>
  <si>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</si>
  <si>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</si>
  <si>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</si>
  <si>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</si>
  <si>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</si>
  <si>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</si>
  <si>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</si>
  <si>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</si>
  <si>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</si>
  <si>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</si>
  <si>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</si>
  <si>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</si>
  <si>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</si>
  <si>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</si>
  <si>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</si>
  <si>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</si>
  <si>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</si>
  <si>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</si>
  <si>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</si>
  <si>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</si>
  <si>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</si>
  <si>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</si>
  <si>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</si>
  <si>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</si>
  <si>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</si>
  <si>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</si>
  <si>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</si>
  <si>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</si>
  <si>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</si>
  <si>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</si>
  <si>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</si>
  <si>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</si>
  <si>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</si>
  <si>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</si>
  <si>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</si>
  <si>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</si>
  <si>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</si>
  <si>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</si>
  <si>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</si>
  <si>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</si>
  <si>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</si>
  <si>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</si>
  <si>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</si>
  <si>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</si>
  <si>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</si>
  <si>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</si>
  <si>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</si>
  <si>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</si>
  <si>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</si>
  <si>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</si>
  <si>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</si>
  <si>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</si>
  <si>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</si>
  <si>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</si>
  <si>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</si>
  <si>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</si>
  <si>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</si>
  <si>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</si>
  <si>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</si>
  <si>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</si>
  <si>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</si>
  <si>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</si>
  <si>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</si>
  <si>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</si>
  <si>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</si>
  <si>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</si>
  <si>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</si>
  <si>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</si>
  <si>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</si>
  <si>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</si>
  <si>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</si>
  <si>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</si>
  <si>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</si>
  <si>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</si>
  <si>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</si>
  <si>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</si>
  <si>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</si>
  <si>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</si>
  <si>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</si>
  <si>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</si>
  <si>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</si>
  <si>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</si>
  <si>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</si>
  <si>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</si>
  <si>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</si>
  <si>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</si>
  <si>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</si>
  <si>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</si>
  <si>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</si>
  <si>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</si>
  <si>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</si>
  <si>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</si>
  <si>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</si>
  <si>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</si>
  <si>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</si>
  <si>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</si>
  <si>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</si>
  <si>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</si>
  <si>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</si>
  <si>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</si>
  <si>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</si>
  <si>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</si>
  <si>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</si>
  <si>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</si>
  <si>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</si>
  <si>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</si>
  <si>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</si>
  <si>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</si>
  <si>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</si>
  <si>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</si>
  <si>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</si>
  <si>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</si>
  <si>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</si>
  <si>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</si>
  <si>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</si>
  <si>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</si>
  <si>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</si>
  <si>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</si>
  <si>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</si>
  <si>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</si>
  <si>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</si>
  <si>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</si>
  <si>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</si>
  <si>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</si>
  <si>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</si>
  <si>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</si>
  <si>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</si>
  <si>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</si>
  <si>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</si>
  <si>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</si>
  <si>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</si>
  <si>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</si>
  <si>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</si>
  <si>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</si>
  <si>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</si>
  <si>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</si>
  <si>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</si>
  <si>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</si>
  <si>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</si>
  <si>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</si>
  <si>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</si>
  <si>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</si>
  <si>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</si>
  <si>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</si>
  <si>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</si>
  <si>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</si>
  <si>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</si>
  <si>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</si>
  <si>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</si>
  <si>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</si>
  <si>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</si>
  <si>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</si>
  <si>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</si>
  <si>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</si>
  <si>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</si>
  <si>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</si>
  <si>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</si>
  <si>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</si>
  <si>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</si>
  <si>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</si>
  <si>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</si>
  <si>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</si>
  <si>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</si>
  <si>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</si>
  <si>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</si>
  <si>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</si>
  <si>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</si>
  <si>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</si>
  <si>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</si>
  <si>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</si>
  <si>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</si>
  <si>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</si>
  <si>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</si>
  <si>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</si>
  <si>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</si>
  <si>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</si>
  <si>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</si>
  <si>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</si>
  <si>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</si>
  <si>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</si>
  <si>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</si>
  <si>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</si>
  <si>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</si>
  <si>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</si>
  <si>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</si>
  <si>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</si>
  <si>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</si>
  <si>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</si>
  <si>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</si>
  <si>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</si>
  <si>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</si>
  <si>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</si>
  <si>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</si>
  <si>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</si>
  <si>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</si>
  <si>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</si>
  <si>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</si>
  <si>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</si>
  <si>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</si>
  <si>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</si>
  <si>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</si>
  <si>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</si>
  <si>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</si>
  <si>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</si>
  <si>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</si>
  <si>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</si>
  <si>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</si>
  <si>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</si>
  <si>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</si>
  <si>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</si>
  <si>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</si>
  <si>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</si>
  <si>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</si>
  <si>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</si>
  <si>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</si>
  <si>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</si>
  <si>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</si>
  <si>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</si>
  <si>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</si>
  <si>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</si>
  <si>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</si>
  <si>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</si>
  <si>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</si>
  <si>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</si>
  <si>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</si>
  <si>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</si>
  <si>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</si>
  <si>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</si>
  <si>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</si>
  <si>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</si>
  <si>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</si>
  <si>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</si>
  <si>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</si>
  <si>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</si>
  <si>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</si>
  <si>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</si>
  <si>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</si>
  <si>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</si>
  <si>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</si>
  <si>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</si>
  <si>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</si>
  <si>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</si>
  <si>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</si>
  <si>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</si>
  <si>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</si>
  <si>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</si>
  <si>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</si>
  <si>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</si>
  <si>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</si>
  <si>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</si>
  <si>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</si>
  <si>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</si>
  <si>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</si>
  <si>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</si>
  <si>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</si>
  <si>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</si>
  <si>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</si>
  <si>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</si>
  <si>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</si>
  <si>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</si>
  <si>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</si>
  <si>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</si>
  <si>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</si>
  <si>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</si>
  <si>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</si>
  <si>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</si>
  <si>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</si>
  <si>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</si>
  <si>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</si>
  <si>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</si>
  <si>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</si>
  <si>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</si>
  <si>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</si>
  <si>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</si>
  <si>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</si>
  <si>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</si>
  <si>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</si>
  <si>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</si>
  <si>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</si>
  <si>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</si>
  <si>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</si>
  <si>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</si>
  <si>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</si>
  <si>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</si>
  <si>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</si>
  <si>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</si>
  <si>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</si>
  <si>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</si>
  <si>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</si>
  <si>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</si>
  <si>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</si>
  <si>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</si>
  <si>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</si>
  <si>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</si>
  <si>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</si>
  <si>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</si>
  <si>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</si>
  <si>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</si>
  <si>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</si>
  <si>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</si>
  <si>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</si>
  <si>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</si>
  <si>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</si>
  <si>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</si>
  <si>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</si>
  <si>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</si>
  <si>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</si>
  <si>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</si>
  <si>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</si>
  <si>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</si>
  <si>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</si>
  <si>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</si>
  <si>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</si>
  <si>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</si>
  <si>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</si>
  <si>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</si>
  <si>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</si>
  <si>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</si>
  <si>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</si>
  <si>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</si>
  <si>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</si>
  <si>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</si>
  <si>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</si>
  <si>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</si>
  <si>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</si>
  <si>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</si>
  <si>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</si>
  <si>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</si>
  <si>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</si>
  <si>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</si>
  <si>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</si>
  <si>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</si>
  <si>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</si>
  <si>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</si>
  <si>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</si>
  <si>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</si>
  <si>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</si>
  <si>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</si>
  <si>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</si>
  <si>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</si>
  <si>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</si>
  <si>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</si>
  <si>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</si>
  <si>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</si>
  <si>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</si>
  <si>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</si>
  <si>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</si>
  <si>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</si>
  <si>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</si>
  <si>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</si>
  <si>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</si>
  <si>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</si>
  <si>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</si>
  <si>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</si>
  <si>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</si>
  <si>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</si>
  <si>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</si>
  <si>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</si>
  <si>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</si>
  <si>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</si>
  <si>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</si>
  <si>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</si>
  <si>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</si>
  <si>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</si>
  <si>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</si>
  <si>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</si>
  <si>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</si>
  <si>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</si>
  <si>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</si>
  <si>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</si>
  <si>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</si>
  <si>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</si>
  <si>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</si>
  <si>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</si>
  <si>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</si>
  <si>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</si>
  <si>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</si>
  <si>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</si>
  <si>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</si>
  <si>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</si>
  <si>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</si>
  <si>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</si>
  <si>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</si>
  <si>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</si>
  <si>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</si>
  <si>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</si>
  <si>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</si>
  <si>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</si>
  <si>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</si>
  <si>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</si>
  <si>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</si>
  <si>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</si>
  <si>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</si>
  <si>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</si>
  <si>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</si>
  <si>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</si>
  <si>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</si>
  <si>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</si>
  <si>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</si>
  <si>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</si>
  <si>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</si>
  <si>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</si>
  <si>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</si>
  <si>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</si>
  <si>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</si>
  <si>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</si>
  <si>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</si>
  <si>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</si>
  <si>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</si>
  <si>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</si>
  <si>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</si>
  <si>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</si>
  <si>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</si>
  <si>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</si>
  <si>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</si>
  <si>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</si>
  <si>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</si>
  <si>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</si>
  <si>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</si>
  <si>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</si>
  <si>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</si>
  <si>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</si>
  <si>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</si>
  <si>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</si>
  <si>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</si>
  <si>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</si>
  <si>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</si>
  <si>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</si>
  <si>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</si>
  <si>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</si>
  <si>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</si>
  <si>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</si>
  <si>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</si>
  <si>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</si>
  <si>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</si>
  <si>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</si>
  <si>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</si>
  <si>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</si>
  <si>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</si>
  <si>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</si>
  <si>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</si>
  <si>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</si>
  <si>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</si>
  <si>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</si>
  <si>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</si>
  <si>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</si>
  <si>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</si>
  <si>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</si>
  <si>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</si>
  <si>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</si>
  <si>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</si>
  <si>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</si>
  <si>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</si>
  <si>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</si>
  <si>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</si>
  <si>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</si>
  <si>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</si>
  <si>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</si>
  <si>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</si>
  <si>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</si>
  <si>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</si>
  <si>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</si>
  <si>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</si>
  <si>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</si>
  <si>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</si>
  <si>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</si>
  <si>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</si>
  <si>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</si>
  <si>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</si>
  <si>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</si>
  <si>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</si>
  <si>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</si>
  <si>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</si>
  <si>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</si>
  <si>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</si>
  <si>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</si>
  <si>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</si>
  <si>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</si>
  <si>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</si>
  <si>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</si>
  <si>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</si>
  <si>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</si>
  <si>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</si>
  <si>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</si>
  <si>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</si>
  <si>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</si>
  <si>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</si>
  <si>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</si>
  <si>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</si>
  <si>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</si>
  <si>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</si>
  <si>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</si>
  <si>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</si>
  <si>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</si>
  <si>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</si>
  <si>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</si>
  <si>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</si>
  <si>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</si>
  <si>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</si>
  <si>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</si>
  <si>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</si>
  <si>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</si>
  <si>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</si>
  <si>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</si>
  <si>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</si>
  <si>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</si>
  <si>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</si>
  <si>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</si>
  <si>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</si>
  <si>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</si>
  <si>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</si>
  <si>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</si>
  <si>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</si>
  <si>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</si>
  <si>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</si>
  <si>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</si>
  <si>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</si>
  <si>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</si>
  <si>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</si>
  <si>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</si>
  <si>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</si>
  <si>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</si>
  <si>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</si>
  <si>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</si>
  <si>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</si>
  <si>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</si>
  <si>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</si>
  <si>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</si>
  <si>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</si>
  <si>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</si>
  <si>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</si>
  <si>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</si>
  <si>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</si>
  <si>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</si>
  <si>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</si>
  <si>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</si>
  <si>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</si>
  <si>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</si>
  <si>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</si>
  <si>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</si>
  <si>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</si>
  <si>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</si>
  <si>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</si>
  <si>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</si>
  <si>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</si>
  <si>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</si>
  <si>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</si>
  <si>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</si>
  <si>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</si>
  <si>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</si>
  <si>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</si>
  <si>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</si>
  <si>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</si>
  <si>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</si>
  <si>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</si>
  <si>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</si>
  <si>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</si>
  <si>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</si>
  <si>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</si>
  <si>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</si>
  <si>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</si>
  <si>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</si>
  <si>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</si>
  <si>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</si>
  <si>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</si>
  <si>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</si>
  <si>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</si>
  <si>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</si>
  <si>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</si>
  <si>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</si>
  <si>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</si>
  <si>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</si>
  <si>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</si>
  <si>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</si>
  <si>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</si>
  <si>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</si>
  <si>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</si>
  <si>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</si>
  <si>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</si>
  <si>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</si>
  <si>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</si>
  <si>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</si>
  <si>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</si>
  <si>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</si>
  <si>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</si>
  <si>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</si>
  <si>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</si>
  <si>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</si>
  <si>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</si>
  <si>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</si>
  <si>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</si>
  <si>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</si>
  <si>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</si>
  <si>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</si>
  <si>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</si>
  <si>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</si>
  <si>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</si>
  <si>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</si>
  <si>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</si>
  <si>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</si>
  <si>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</si>
  <si>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</si>
  <si>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</si>
  <si>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</si>
  <si>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</si>
  <si>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</si>
  <si>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</si>
  <si>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</si>
  <si>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</si>
  <si>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</si>
  <si>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</si>
  <si>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</si>
  <si>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</si>
  <si>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</si>
  <si>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</si>
  <si>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</si>
  <si>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</si>
  <si>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</si>
  <si>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</si>
  <si>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</si>
  <si>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</si>
  <si>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</si>
  <si>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</si>
  <si>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</si>
  <si>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</si>
  <si>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</si>
  <si>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</si>
  <si>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</si>
  <si>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</si>
  <si>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</si>
  <si>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</si>
  <si>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</si>
  <si>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</si>
  <si>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</si>
  <si>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</si>
  <si>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</si>
  <si>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</si>
  <si>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</si>
  <si>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</si>
  <si>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</si>
  <si>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</si>
  <si>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</si>
  <si>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</si>
  <si>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</si>
  <si>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</si>
  <si>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</si>
  <si>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</si>
  <si>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</si>
  <si>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</si>
  <si>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</si>
  <si>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</si>
  <si>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</si>
  <si>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</si>
  <si>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</si>
  <si>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</si>
  <si>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</si>
  <si>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</si>
  <si>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</si>
  <si>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</si>
  <si>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</si>
  <si>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</si>
  <si>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</si>
  <si>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</si>
  <si>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</si>
  <si>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</si>
  <si>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</si>
  <si>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</si>
  <si>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</si>
  <si>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</si>
  <si>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</si>
  <si>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</si>
  <si>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</si>
  <si>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</si>
  <si>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</si>
  <si>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</si>
  <si>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</si>
  <si>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</si>
  <si>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</si>
  <si>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</si>
  <si>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</si>
  <si>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</si>
  <si>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</si>
  <si>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</si>
  <si>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</si>
  <si>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</si>
  <si>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</si>
  <si>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</si>
  <si>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</si>
  <si>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</si>
  <si>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</si>
  <si>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</si>
  <si>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</si>
  <si>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</si>
  <si>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</si>
  <si>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</si>
  <si>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</si>
  <si>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</si>
  <si>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</si>
  <si>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</si>
  <si>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</si>
  <si>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</si>
  <si>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</si>
  <si>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</si>
  <si>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</si>
  <si>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</si>
  <si>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</si>
  <si>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</si>
  <si>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</si>
  <si>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</si>
  <si>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</si>
  <si>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</si>
  <si>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</si>
  <si>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</si>
  <si>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</si>
  <si>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</si>
  <si>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</si>
  <si>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</si>
  <si>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</si>
  <si>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</si>
  <si>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</si>
  <si>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</si>
  <si>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</si>
  <si>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</si>
  <si>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</si>
  <si>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</si>
  <si>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</si>
  <si>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</si>
  <si>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</si>
  <si>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</si>
  <si>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</si>
  <si>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</si>
  <si>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</si>
  <si>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</si>
  <si>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</si>
  <si>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</si>
  <si>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</si>
  <si>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</si>
  <si>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</si>
  <si>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</si>
  <si>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</si>
  <si>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</si>
  <si>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</si>
  <si>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</si>
  <si>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</si>
  <si>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</si>
  <si>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</si>
  <si>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</si>
  <si>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</si>
  <si>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</si>
  <si>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</si>
  <si>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</si>
  <si>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</si>
  <si>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</si>
  <si>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</si>
  <si>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</si>
  <si>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</si>
  <si>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</si>
  <si>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</si>
  <si>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</si>
  <si>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</si>
  <si>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</si>
  <si>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</si>
  <si>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</si>
  <si>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</si>
  <si>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</si>
  <si>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</si>
  <si>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</si>
  <si>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</si>
  <si>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</si>
  <si>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</si>
  <si>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</si>
  <si>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</si>
  <si>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</si>
  <si>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</si>
  <si>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</si>
  <si>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</si>
  <si>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</si>
  <si>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</si>
  <si>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</si>
  <si>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</si>
  <si>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</si>
  <si>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</si>
  <si>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</si>
  <si>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</si>
  <si>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</si>
  <si>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</si>
  <si>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</si>
  <si>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</si>
  <si>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</si>
  <si>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</si>
  <si>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</si>
  <si>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</si>
  <si>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</si>
  <si>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</si>
  <si>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</si>
  <si>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</si>
  <si>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</si>
  <si>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</si>
  <si>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</si>
  <si>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</si>
  <si>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</si>
  <si>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</si>
  <si>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</si>
  <si>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</si>
  <si>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</si>
  <si>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</si>
  <si>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</si>
  <si>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</si>
  <si>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</si>
  <si>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</si>
  <si>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</si>
  <si>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</si>
  <si>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</si>
  <si>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</si>
  <si>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</si>
  <si>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</si>
  <si>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</si>
  <si>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</si>
  <si>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</si>
  <si>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</si>
  <si>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</si>
  <si>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</si>
  <si>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</si>
  <si>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</si>
  <si>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</si>
  <si>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</si>
  <si>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</si>
  <si>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</si>
  <si>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</si>
  <si>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</si>
  <si>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</si>
  <si>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</si>
  <si>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</si>
  <si>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</si>
  <si>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</si>
  <si>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</si>
  <si>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</si>
  <si>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</si>
  <si>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</si>
  <si>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</si>
  <si>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</si>
  <si>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</si>
  <si>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</si>
  <si>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</si>
  <si>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</si>
  <si>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</si>
  <si>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</si>
  <si>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</si>
  <si>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</si>
  <si>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</si>
  <si>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</si>
  <si>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</si>
  <si>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</si>
  <si>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</si>
  <si>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</si>
  <si>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</si>
  <si>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</si>
  <si>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</si>
  <si>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</si>
  <si>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</si>
  <si>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</si>
  <si>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</si>
  <si>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</si>
  <si>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</si>
  <si>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</si>
  <si>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</si>
  <si>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</si>
  <si>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</si>
  <si>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</si>
  <si>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</si>
  <si>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</si>
  <si>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</si>
  <si>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</si>
  <si>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</si>
  <si>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</si>
  <si>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</si>
  <si>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</si>
  <si>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</si>
  <si>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</si>
  <si>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</si>
  <si>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</si>
  <si>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</si>
  <si>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</si>
  <si>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</si>
  <si>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</si>
  <si>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</si>
  <si>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</si>
  <si>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</si>
  <si>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</si>
  <si>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</si>
  <si>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</si>
  <si>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</si>
  <si>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</si>
  <si>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</si>
  <si>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</si>
  <si>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</si>
  <si>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</si>
  <si>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</si>
  <si>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</si>
  <si>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</si>
  <si>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</si>
  <si>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</si>
  <si>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</si>
  <si>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</si>
  <si>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</si>
  <si>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</si>
  <si>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</si>
  <si>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</si>
  <si>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</si>
  <si>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</si>
  <si>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</si>
  <si>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</si>
  <si>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</si>
  <si>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</si>
  <si>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</si>
  <si>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</si>
  <si>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</si>
  <si>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</si>
  <si>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</si>
  <si>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</si>
  <si>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</si>
  <si>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</si>
  <si>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</si>
  <si>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</si>
  <si>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</si>
  <si>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</si>
  <si>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</si>
  <si>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</si>
  <si>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</si>
  <si>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</si>
  <si>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</si>
  <si>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</si>
  <si>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</si>
  <si>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</si>
  <si>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</si>
  <si>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</si>
  <si>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</si>
  <si>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</si>
  <si>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</si>
  <si>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</si>
  <si>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</si>
  <si>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</si>
  <si>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</si>
  <si>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</si>
  <si>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</si>
  <si>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</si>
  <si>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</si>
  <si>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</si>
  <si>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</si>
  <si>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</si>
  <si>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</si>
  <si>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</si>
  <si>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</si>
  <si>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</si>
  <si>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</si>
  <si>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</si>
  <si>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</si>
  <si>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</si>
  <si>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</si>
  <si>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</si>
  <si>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</si>
  <si>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</si>
  <si>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</si>
  <si>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</si>
  <si>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</si>
  <si>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</si>
  <si>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</si>
  <si>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</si>
  <si>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</si>
  <si>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</si>
  <si>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</si>
  <si>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</si>
  <si>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</si>
  <si>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</si>
  <si>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</si>
  <si>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</si>
  <si>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</si>
  <si>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</si>
  <si>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</si>
  <si>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</si>
  <si>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</si>
  <si>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</si>
  <si>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</si>
  <si>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</si>
  <si>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</si>
  <si>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</si>
  <si>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</si>
  <si>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</si>
  <si>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</si>
  <si>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</si>
  <si>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</si>
  <si>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</si>
  <si>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</si>
  <si>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</si>
  <si>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</si>
  <si>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</si>
  <si>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</si>
  <si>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</si>
  <si>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</si>
  <si>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</si>
  <si>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</si>
  <si>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</si>
  <si>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</si>
  <si>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</si>
  <si>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</si>
  <si>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</si>
  <si>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</si>
  <si>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</si>
  <si>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</si>
  <si>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</si>
  <si>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</si>
  <si>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</si>
  <si>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</si>
  <si>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</si>
  <si>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</si>
  <si>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</si>
  <si>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</si>
  <si>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</si>
  <si>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</si>
  <si>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</si>
  <si>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</si>
  <si>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</si>
  <si>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</si>
  <si>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</si>
  <si>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</si>
  <si>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</si>
  <si>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</si>
  <si>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</si>
  <si>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</si>
  <si>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</si>
  <si>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</si>
  <si>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</si>
  <si>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</si>
  <si>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</si>
  <si>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</si>
  <si>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</si>
  <si>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</si>
  <si>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</si>
  <si>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</si>
  <si>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</si>
  <si>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</si>
  <si>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</si>
  <si>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</si>
  <si>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</si>
  <si>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</si>
  <si>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</si>
  <si>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</si>
  <si>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</si>
  <si>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</si>
  <si>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</si>
  <si>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</si>
  <si>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</si>
  <si>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</si>
  <si>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</si>
  <si>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</si>
  <si>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</si>
  <si>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</si>
  <si>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</si>
  <si>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</si>
  <si>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</si>
  <si>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</si>
  <si>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</si>
  <si>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</si>
  <si>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</si>
  <si>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</si>
  <si>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</si>
  <si>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</si>
  <si>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</si>
  <si>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</si>
  <si>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</si>
  <si>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</si>
  <si>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</si>
  <si>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</si>
  <si>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</si>
  <si>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</si>
  <si>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</si>
  <si>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</si>
  <si>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</si>
  <si>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</si>
  <si>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</si>
  <si>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</si>
  <si>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</si>
  <si>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</si>
  <si>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</si>
  <si>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</si>
  <si>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</si>
  <si>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</si>
  <si>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</si>
  <si>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</si>
  <si>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</si>
  <si>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</si>
  <si>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</si>
  <si>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</si>
  <si>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</si>
  <si>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</si>
  <si>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</si>
  <si>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</si>
  <si>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</si>
  <si>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</si>
  <si>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</si>
  <si>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</si>
  <si>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</si>
  <si>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</si>
  <si>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</si>
  <si>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</si>
  <si>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</si>
  <si>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</si>
  <si>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</si>
  <si>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</si>
  <si>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</si>
  <si>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</si>
  <si>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</si>
  <si>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</si>
  <si>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</si>
  <si>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</si>
  <si>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</si>
  <si>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</si>
  <si>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</si>
  <si>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</si>
  <si>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</si>
  <si>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</si>
  <si>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</si>
  <si>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</si>
  <si>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</si>
  <si>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</si>
  <si>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</si>
  <si>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</si>
  <si>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</si>
  <si>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</si>
  <si>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</si>
  <si>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</si>
  <si>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</si>
  <si>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</si>
  <si>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</si>
  <si>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</si>
  <si>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</si>
  <si>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</si>
  <si>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</si>
  <si>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</si>
  <si>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</si>
  <si>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</si>
  <si>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</si>
  <si>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</si>
  <si>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</si>
  <si>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</si>
  <si>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</si>
  <si>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</si>
  <si>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</si>
  <si>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</si>
  <si>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</si>
  <si>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</si>
  <si>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</si>
  <si>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</si>
  <si>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</si>
  <si>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</si>
  <si>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</si>
  <si>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</si>
  <si>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</si>
  <si>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</si>
  <si>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</si>
  <si>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</si>
  <si>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</si>
  <si>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</si>
  <si>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</si>
  <si>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</si>
  <si>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</si>
  <si>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</si>
  <si>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</si>
  <si>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</si>
  <si>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</si>
  <si>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</si>
  <si>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</si>
  <si>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</si>
  <si>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</si>
  <si>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</si>
  <si>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</si>
  <si>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</si>
  <si>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</si>
  <si>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</si>
  <si>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</si>
  <si>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</si>
  <si>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</si>
  <si>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</si>
  <si>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</si>
  <si>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</si>
  <si>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</si>
  <si>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</si>
  <si>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</si>
  <si>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</si>
  <si>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</si>
  <si>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</si>
  <si>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</si>
  <si>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</si>
  <si>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</si>
  <si>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</si>
  <si>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</si>
  <si>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</si>
  <si>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</si>
  <si>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</si>
  <si>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</si>
  <si>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</si>
  <si>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</si>
  <si>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</si>
  <si>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</si>
  <si>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</si>
  <si>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</si>
  <si>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</si>
  <si>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</si>
  <si>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</si>
  <si>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</si>
  <si>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</si>
  <si>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</si>
  <si>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</si>
  <si>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</si>
  <si>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</si>
  <si>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</si>
  <si>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</si>
  <si>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</si>
  <si>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</si>
  <si>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</si>
  <si>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</si>
  <si>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</si>
  <si>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</si>
  <si>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</si>
  <si>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</si>
  <si>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</si>
  <si>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</si>
  <si>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</si>
  <si>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</si>
  <si>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</si>
  <si>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</si>
  <si>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</si>
  <si>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</si>
  <si>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</si>
  <si>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</si>
  <si>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</si>
  <si>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</si>
  <si>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</si>
  <si>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</si>
  <si>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</si>
  <si>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</si>
  <si>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</si>
  <si>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</si>
  <si>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</si>
  <si>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</si>
  <si>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</si>
  <si>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</si>
  <si>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</si>
  <si>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</si>
  <si>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</si>
  <si>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</si>
  <si>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</si>
  <si>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</si>
  <si>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</si>
  <si>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</si>
  <si>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</si>
  <si>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</si>
  <si>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</si>
  <si>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</si>
  <si>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</si>
  <si>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</si>
  <si>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</si>
  <si>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</si>
  <si>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</si>
  <si>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</si>
  <si>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</si>
  <si>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</si>
  <si>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</si>
  <si>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</si>
  <si>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</si>
  <si>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</si>
  <si>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</si>
  <si>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</si>
  <si>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</si>
  <si>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</si>
  <si>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</si>
  <si>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</si>
  <si>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</si>
  <si>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</si>
  <si>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</si>
  <si>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</si>
  <si>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</si>
  <si>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</si>
  <si>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</si>
  <si>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</si>
  <si>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</si>
  <si>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</si>
  <si>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</si>
  <si>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</si>
  <si>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</si>
  <si>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</si>
  <si>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</si>
  <si>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</si>
  <si>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</si>
  <si>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</si>
  <si>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</si>
  <si>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</si>
  <si>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</si>
  <si>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</si>
  <si>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</si>
  <si>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</si>
  <si>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</si>
  <si>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</si>
  <si>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</si>
  <si>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</si>
  <si>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</si>
  <si>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</si>
  <si>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</si>
  <si>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</si>
  <si>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</si>
  <si>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</si>
  <si>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</si>
  <si>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</si>
  <si>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</si>
  <si>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</si>
  <si>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</si>
  <si>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</si>
  <si>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</si>
  <si>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</si>
  <si>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</si>
  <si>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</si>
  <si>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</si>
  <si>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</si>
  <si>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</si>
  <si>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</si>
  <si>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</si>
  <si>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</si>
  <si>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</si>
  <si>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</si>
  <si>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</si>
  <si>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</si>
  <si>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</si>
  <si>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</si>
  <si>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</si>
  <si>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</si>
  <si>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</si>
  <si>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</si>
  <si>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</si>
  <si>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</si>
  <si>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</si>
  <si>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</si>
  <si>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</si>
  <si>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</si>
  <si>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</si>
  <si>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</si>
  <si>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</si>
  <si>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</si>
  <si>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</si>
  <si>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</si>
  <si>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</si>
  <si>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</si>
  <si>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</si>
  <si>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</si>
  <si>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</si>
  <si>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</si>
  <si>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</si>
  <si>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</si>
  <si>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</si>
  <si>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</si>
  <si>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</si>
  <si>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</si>
  <si>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</si>
  <si>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</si>
  <si>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</si>
  <si>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</si>
  <si>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</si>
  <si>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</si>
  <si>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</si>
  <si>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</si>
  <si>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</si>
  <si>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</si>
  <si>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</si>
  <si>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</si>
  <si>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</si>
  <si>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</si>
  <si>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</si>
  <si>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</si>
  <si>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</si>
  <si>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</si>
  <si>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</si>
  <si>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</si>
  <si>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</si>
  <si>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</si>
  <si>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</si>
  <si>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</si>
  <si>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</si>
  <si>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</si>
  <si>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</si>
  <si>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</si>
  <si>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</si>
  <si>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</si>
  <si>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</si>
  <si>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</si>
  <si>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</si>
  <si>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</si>
  <si>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</si>
  <si>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</si>
  <si>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</si>
  <si>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</si>
  <si>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</si>
  <si>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</si>
  <si>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</si>
  <si>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</si>
  <si>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</si>
  <si>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</si>
  <si>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</si>
  <si>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</si>
  <si>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</si>
  <si>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</si>
  <si>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</si>
  <si>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</si>
  <si>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</si>
  <si>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</si>
  <si>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</si>
  <si>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</si>
  <si>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</si>
  <si>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</si>
  <si>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</si>
  <si>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</si>
  <si>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</si>
  <si>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</si>
  <si>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</si>
  <si>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</si>
  <si>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</si>
  <si>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</si>
  <si>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</si>
  <si>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</si>
  <si>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</si>
  <si>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</si>
  <si>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</si>
  <si>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</si>
  <si>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</si>
  <si>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</si>
  <si>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</si>
  <si>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</si>
  <si>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</si>
  <si>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</si>
  <si>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</si>
  <si>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</si>
  <si>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</si>
  <si>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</si>
  <si>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</si>
  <si>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</si>
  <si>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</si>
  <si>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</si>
  <si>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</si>
  <si>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</si>
  <si>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</si>
  <si>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</si>
  <si>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</si>
  <si>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</si>
  <si>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</si>
  <si>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</si>
  <si>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</si>
  <si>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</si>
  <si>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</si>
  <si>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</si>
  <si>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</si>
  <si>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</si>
  <si>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</si>
  <si>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</si>
  <si>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</si>
  <si>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</si>
  <si>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</si>
  <si>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</si>
  <si>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</si>
  <si>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</si>
  <si>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</si>
  <si>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</si>
  <si>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</si>
  <si>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</si>
  <si>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</si>
  <si>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</si>
  <si>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</si>
  <si>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</si>
  <si>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</si>
  <si>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</si>
  <si>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</si>
  <si>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</si>
  <si>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</si>
  <si>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</si>
  <si>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</si>
  <si>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</si>
  <si>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</si>
  <si>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</si>
  <si>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</si>
  <si>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</si>
  <si>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</si>
  <si>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</si>
  <si>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</si>
  <si>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</si>
  <si>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</si>
  <si>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</si>
  <si>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</si>
  <si>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</si>
  <si>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</si>
  <si>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</si>
  <si>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</si>
  <si>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</si>
  <si>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</si>
  <si>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</si>
  <si>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</si>
  <si>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</si>
  <si>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</si>
  <si>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</si>
  <si>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</si>
  <si>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</si>
  <si>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</si>
  <si>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</si>
  <si>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</si>
  <si>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</si>
  <si>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</si>
  <si>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</si>
  <si>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</si>
  <si>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</si>
  <si>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</si>
  <si>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</si>
  <si>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</si>
  <si>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</si>
  <si>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</si>
  <si>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</si>
  <si>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</si>
  <si>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</si>
  <si>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</si>
  <si>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</si>
  <si>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</si>
  <si>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</si>
  <si>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</si>
  <si>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</si>
  <si>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</si>
  <si>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</si>
  <si>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</si>
  <si>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</si>
  <si>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</si>
  <si>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</si>
  <si>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</si>
  <si>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</si>
  <si>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</si>
  <si>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</si>
  <si>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</si>
  <si>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</si>
  <si>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</si>
  <si>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</si>
  <si>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</si>
  <si>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</si>
  <si>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</si>
  <si>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</si>
  <si>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</si>
  <si>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</si>
  <si>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</si>
  <si>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</si>
  <si>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</si>
  <si>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</si>
  <si>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</si>
  <si>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</si>
  <si>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</si>
  <si>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</si>
  <si>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</si>
  <si>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</si>
  <si>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</si>
  <si>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</si>
  <si>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</si>
  <si>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</si>
  <si>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</si>
  <si>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</si>
  <si>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</si>
  <si>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</si>
  <si>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</si>
  <si>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</si>
  <si>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</si>
  <si>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</si>
  <si>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</si>
  <si>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</si>
  <si>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</si>
  <si>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</si>
  <si>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</si>
  <si>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</si>
  <si>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</si>
  <si>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</si>
  <si>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</si>
  <si>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</si>
  <si>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</si>
  <si>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</si>
  <si>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</si>
  <si>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</si>
  <si>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</si>
  <si>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</si>
  <si>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</si>
  <si>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</si>
  <si>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</si>
  <si>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</si>
  <si>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</si>
  <si>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</si>
  <si>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</si>
  <si>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</si>
  <si>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</si>
  <si>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</si>
  <si>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</si>
  <si>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</si>
  <si>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</si>
  <si>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</si>
  <si>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</si>
  <si>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</si>
  <si>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</si>
  <si>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</si>
  <si>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</si>
  <si>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</si>
  <si>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</si>
  <si>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</si>
  <si>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</si>
  <si>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</si>
  <si>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</si>
  <si>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</si>
  <si>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</si>
  <si>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</si>
  <si>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</si>
  <si>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</si>
  <si>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</si>
  <si>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</si>
  <si>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</si>
  <si>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</si>
  <si>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</si>
  <si>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</si>
  <si>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</si>
  <si>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</si>
  <si>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</si>
  <si>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</si>
  <si>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</si>
  <si>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</si>
  <si>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</si>
  <si>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</si>
  <si>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</si>
  <si>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</si>
  <si>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</si>
  <si>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</si>
  <si>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</si>
  <si>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</si>
  <si>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</si>
  <si>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</si>
  <si>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</si>
  <si>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</si>
  <si>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</si>
  <si>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</si>
  <si>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</si>
  <si>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</si>
  <si>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</si>
  <si>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</si>
  <si>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</si>
  <si>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</si>
  <si>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</si>
  <si>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</si>
  <si>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</si>
  <si>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</si>
  <si>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</si>
  <si>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</si>
  <si>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</si>
  <si>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</si>
  <si>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</si>
  <si>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</si>
  <si>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</si>
  <si>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</si>
  <si>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</si>
  <si>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</si>
  <si>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</si>
  <si>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</si>
  <si>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</si>
  <si>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</si>
  <si>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</si>
  <si>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</si>
  <si>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</si>
  <si>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</si>
  <si>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</si>
  <si>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</si>
  <si>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</si>
  <si>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</si>
  <si>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</si>
  <si>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</si>
  <si>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</si>
  <si>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</si>
  <si>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</si>
  <si>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</si>
  <si>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</si>
  <si>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</si>
  <si>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</si>
  <si>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</si>
  <si>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</si>
  <si>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</si>
  <si>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</si>
  <si>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</si>
  <si>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</si>
  <si>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</si>
  <si>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</si>
  <si>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</si>
  <si>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</si>
  <si>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</si>
  <si>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</si>
  <si>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</si>
  <si>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</si>
  <si>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</si>
  <si>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</si>
  <si>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</si>
  <si>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</si>
  <si>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</si>
  <si>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</si>
  <si>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</si>
  <si>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</si>
  <si>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</si>
  <si>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</si>
  <si>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</si>
  <si>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</si>
  <si>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</si>
  <si>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</si>
  <si>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</si>
  <si>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</si>
  <si>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</si>
  <si>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</si>
  <si>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</si>
  <si>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</si>
  <si>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</si>
  <si>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</si>
  <si>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</si>
  <si>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</si>
  <si>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</si>
  <si>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</si>
  <si>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</si>
  <si>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</si>
  <si>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</si>
  <si>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</si>
  <si>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</si>
  <si>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</si>
  <si>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</si>
  <si>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</si>
  <si>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</si>
  <si>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</si>
  <si>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</si>
  <si>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</si>
  <si>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</si>
  <si>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</si>
  <si>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</si>
  <si>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</si>
  <si>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</si>
  <si>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</si>
  <si>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</si>
  <si>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</si>
  <si>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</si>
  <si>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</si>
  <si>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</si>
  <si>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</si>
  <si>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</si>
  <si>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</si>
  <si>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</si>
  <si>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</si>
  <si>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</si>
  <si>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</si>
  <si>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</si>
  <si>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</si>
  <si>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</si>
  <si>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</si>
  <si>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</si>
  <si>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</si>
  <si>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</si>
  <si>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</si>
  <si>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</si>
  <si>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</si>
  <si>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</si>
  <si>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</si>
  <si>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</si>
  <si>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</si>
  <si>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</si>
  <si>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</si>
  <si>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</si>
  <si>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</si>
  <si>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</si>
  <si>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</si>
  <si>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</si>
  <si>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</si>
  <si>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</si>
  <si>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</si>
  <si>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</si>
  <si>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</si>
  <si>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</si>
  <si>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</si>
  <si>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</si>
  <si>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</si>
  <si>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</si>
  <si>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</si>
  <si>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</si>
  <si>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</si>
  <si>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</si>
  <si>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</si>
  <si>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</si>
  <si>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</si>
  <si>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</si>
  <si>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</si>
  <si>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</si>
  <si>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</si>
  <si>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</si>
  <si>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</si>
  <si>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</si>
  <si>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</si>
  <si>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</si>
  <si>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</si>
  <si>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</si>
  <si>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</si>
  <si>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</si>
  <si>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</si>
  <si>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</si>
  <si>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</si>
  <si>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</si>
  <si>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</si>
  <si>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</si>
  <si>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</si>
  <si>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</si>
  <si>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</si>
  <si>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</si>
  <si>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</si>
  <si>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</si>
  <si>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</si>
  <si>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</si>
  <si>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</si>
  <si>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</si>
  <si>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</si>
  <si>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</si>
  <si>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</si>
  <si>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</si>
  <si>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</si>
  <si>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</si>
  <si>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</si>
  <si>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</si>
  <si>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</si>
  <si>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</si>
  <si>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</si>
  <si>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</si>
  <si>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</si>
  <si>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</si>
  <si>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</si>
  <si>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</si>
  <si>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</si>
  <si>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</si>
  <si>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</si>
  <si>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</si>
  <si>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</si>
  <si>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</si>
  <si>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</si>
  <si>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</si>
  <si>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</si>
  <si>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</si>
  <si>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</si>
  <si>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</si>
  <si>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</si>
  <si>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</si>
  <si>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</si>
  <si>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</si>
  <si>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</si>
  <si>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</si>
  <si>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</si>
  <si>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</si>
  <si>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</si>
  <si>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</si>
  <si>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</si>
  <si>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</si>
  <si>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</si>
  <si>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</si>
  <si>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</si>
  <si>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</si>
  <si>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</si>
  <si>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</si>
  <si>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</si>
  <si>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</si>
  <si>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</si>
  <si>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</si>
  <si>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</si>
  <si>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</si>
  <si>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</si>
  <si>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</si>
  <si>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</si>
  <si>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</si>
  <si>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</si>
  <si>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</si>
  <si>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</si>
  <si>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</si>
  <si>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</si>
  <si>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</si>
  <si>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</si>
  <si>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</si>
  <si>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</si>
  <si>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</si>
  <si>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</si>
  <si>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</si>
  <si>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</si>
  <si>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</si>
  <si>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</si>
  <si>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</si>
  <si>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</si>
  <si>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</si>
  <si>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</si>
  <si>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</si>
  <si>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</si>
  <si>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</si>
  <si>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</si>
  <si>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</si>
  <si>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</si>
  <si>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</si>
  <si>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</si>
  <si>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</si>
  <si>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</si>
  <si>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</si>
  <si>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</si>
  <si>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</si>
  <si>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</si>
  <si>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</si>
  <si>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</si>
  <si>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</si>
  <si>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</si>
  <si>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</si>
  <si>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</si>
  <si>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</si>
  <si>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</si>
  <si>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</si>
  <si>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</si>
  <si>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</si>
  <si>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</si>
  <si>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</si>
  <si>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</si>
  <si>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</si>
  <si>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</si>
  <si>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</si>
  <si>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</si>
  <si>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</si>
  <si>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</si>
  <si>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</si>
  <si>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</si>
  <si>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</si>
  <si>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</si>
  <si>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</si>
  <si>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</si>
  <si>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</si>
  <si>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</si>
  <si>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</si>
  <si>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</si>
  <si>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</si>
  <si>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</si>
  <si>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</si>
  <si>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</si>
  <si>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</si>
  <si>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</si>
  <si>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</si>
  <si>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</si>
  <si>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</si>
  <si>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</si>
  <si>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</si>
  <si>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</si>
  <si>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</si>
  <si>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</si>
  <si>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</si>
  <si>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</si>
  <si>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</si>
  <si>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</si>
  <si>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</si>
  <si>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</si>
  <si>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</si>
  <si>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</si>
  <si>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</si>
  <si>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</si>
  <si>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</si>
  <si>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</si>
  <si>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</si>
  <si>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</si>
  <si>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</si>
  <si>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</si>
  <si>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</si>
  <si>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</si>
  <si>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</si>
  <si>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</si>
  <si>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</si>
  <si>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</si>
  <si>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</si>
  <si>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</si>
  <si>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</si>
  <si>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</si>
  <si>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</si>
  <si>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</si>
  <si>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</si>
  <si>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</si>
  <si>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</si>
  <si>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</si>
  <si>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</si>
  <si>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</si>
  <si>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</si>
  <si>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</si>
  <si>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</si>
  <si>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</si>
  <si>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</si>
  <si>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</si>
  <si>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</si>
  <si>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</si>
  <si>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</si>
  <si>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</si>
  <si>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</si>
  <si>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</si>
  <si>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</si>
  <si>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</si>
  <si>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</si>
  <si>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</si>
  <si>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</si>
  <si>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</si>
  <si>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</si>
  <si>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</si>
  <si>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</si>
  <si>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</si>
  <si>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</si>
  <si>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</si>
  <si>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</si>
  <si>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</si>
  <si>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</si>
  <si>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</si>
  <si>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</si>
  <si>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</si>
  <si>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</si>
  <si>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</si>
  <si>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</si>
  <si>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</si>
  <si>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</si>
  <si>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</si>
  <si>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</si>
  <si>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</si>
  <si>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</si>
  <si>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</si>
  <si>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</si>
  <si>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</si>
  <si>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</si>
  <si>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</si>
  <si>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</si>
  <si>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</si>
  <si>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</si>
  <si>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</si>
  <si>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</si>
  <si>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</si>
  <si>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</si>
  <si>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</si>
  <si>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</si>
  <si>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</si>
  <si>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</si>
  <si>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</si>
  <si>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</si>
  <si>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</si>
  <si>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</si>
  <si>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</si>
  <si>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</si>
  <si>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</si>
  <si>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</si>
  <si>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</si>
  <si>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</si>
  <si>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</si>
  <si>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</si>
  <si>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</si>
  <si>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</si>
  <si>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</si>
  <si>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</si>
  <si>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</si>
  <si>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</si>
  <si>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</si>
  <si>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</si>
  <si>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</si>
  <si>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</si>
  <si>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</si>
  <si>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</si>
  <si>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</si>
  <si>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</si>
  <si>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</si>
  <si>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</si>
  <si>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</si>
  <si>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</si>
  <si>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</si>
  <si>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</si>
  <si>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</si>
  <si>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</si>
  <si>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</si>
  <si>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</si>
  <si>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</si>
  <si>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</si>
  <si>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</si>
  <si>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</si>
  <si>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</si>
  <si>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</si>
  <si>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</si>
  <si>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</si>
  <si>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</si>
  <si>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</si>
  <si>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</si>
  <si>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</si>
  <si>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</si>
  <si>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</si>
  <si>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</si>
  <si>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</si>
  <si>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</si>
  <si>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</si>
  <si>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</si>
  <si>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</si>
  <si>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</si>
  <si>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</si>
  <si>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</si>
  <si>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</si>
  <si>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</si>
  <si>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</si>
  <si>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</si>
  <si>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</si>
  <si>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</si>
  <si>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</si>
  <si>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</si>
  <si>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</si>
  <si>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</si>
  <si>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</si>
  <si>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</si>
  <si>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</si>
  <si>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</si>
  <si>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</si>
  <si>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</si>
  <si>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</si>
  <si>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</si>
  <si>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</si>
  <si>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</si>
  <si>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</si>
  <si>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</si>
  <si>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</si>
  <si>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</si>
  <si>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</si>
  <si>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</si>
  <si>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</si>
  <si>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</si>
  <si>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</si>
  <si>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</si>
  <si>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</si>
  <si>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</si>
  <si>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</si>
  <si>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</si>
  <si>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</si>
  <si>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</si>
  <si>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</si>
  <si>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</si>
  <si>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</si>
  <si>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</si>
  <si>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</si>
  <si>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</si>
  <si>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</si>
  <si>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</si>
  <si>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</si>
  <si>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</si>
  <si>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</si>
  <si>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</si>
  <si>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</si>
  <si>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</si>
  <si>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</si>
  <si>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</si>
  <si>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</si>
  <si>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</si>
  <si>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</si>
  <si>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</si>
  <si>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</si>
  <si>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</si>
  <si>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</si>
  <si>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</si>
  <si>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</si>
  <si>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</si>
  <si>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</si>
  <si>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</si>
  <si>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</si>
  <si>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</si>
  <si>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</si>
  <si>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</si>
  <si>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</si>
  <si>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</si>
  <si>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</si>
  <si>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</si>
  <si>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</si>
  <si>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</si>
  <si>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</si>
  <si>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</si>
  <si>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</si>
  <si>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</si>
  <si>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</si>
  <si>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</si>
  <si>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</si>
  <si>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</si>
  <si>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</si>
  <si>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</si>
  <si>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</si>
  <si>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</si>
  <si>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</si>
  <si>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</si>
  <si>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</si>
  <si>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</si>
  <si>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</si>
  <si>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</si>
  <si>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</si>
  <si>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</si>
  <si>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</si>
  <si>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</si>
  <si>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</si>
  <si>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</si>
  <si>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</si>
  <si>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</si>
  <si>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</si>
  <si>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</si>
  <si>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</si>
  <si>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</si>
  <si>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</si>
  <si>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</si>
  <si>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</si>
  <si>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</si>
  <si>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</si>
  <si>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</si>
  <si>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</si>
  <si>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</si>
  <si>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</si>
  <si>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</si>
  <si>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</si>
  <si>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</si>
  <si>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</si>
  <si>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</si>
  <si>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</si>
  <si>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</si>
  <si>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</si>
  <si>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</si>
  <si>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</si>
  <si>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</si>
  <si>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</si>
  <si>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</si>
  <si>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</si>
  <si>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</si>
  <si>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</si>
  <si>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</si>
  <si>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</si>
  <si>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</si>
  <si>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</si>
  <si>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</si>
  <si>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</si>
  <si>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</si>
  <si>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</si>
  <si>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</si>
  <si>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</si>
  <si>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</si>
  <si>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</si>
  <si>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</si>
  <si>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</si>
  <si>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</si>
  <si>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</si>
  <si>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</si>
  <si>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</si>
  <si>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</si>
  <si>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</si>
  <si>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</si>
  <si>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</si>
  <si>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</si>
  <si>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</si>
  <si>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</si>
  <si>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</si>
  <si>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</si>
  <si>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</si>
  <si>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</si>
  <si>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</si>
  <si>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</si>
  <si>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</si>
  <si>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</si>
  <si>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</si>
  <si>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</si>
  <si>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</si>
  <si>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</si>
  <si>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</si>
  <si>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</si>
  <si>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</si>
  <si>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</si>
  <si>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</si>
  <si>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</si>
  <si>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</si>
  <si>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</si>
  <si>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</si>
  <si>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</si>
  <si>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</si>
  <si>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</si>
  <si>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</si>
  <si>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</si>
  <si>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</si>
  <si>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</si>
  <si>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</si>
  <si>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</si>
  <si>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</si>
  <si>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</si>
  <si>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</si>
  <si>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</si>
  <si>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</si>
  <si>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</si>
  <si>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</si>
  <si>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</si>
  <si>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</si>
  <si>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</si>
  <si>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</si>
  <si>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</si>
  <si>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</si>
  <si>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</si>
  <si>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</si>
  <si>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</si>
  <si>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</si>
  <si>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</si>
  <si>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</si>
  <si>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</si>
  <si>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</si>
  <si>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</si>
  <si>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</si>
  <si>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</si>
  <si>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</si>
  <si>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</si>
  <si>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</si>
  <si>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</si>
  <si>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</si>
  <si>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</si>
  <si>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</si>
  <si>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</si>
  <si>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</si>
  <si>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</si>
  <si>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</si>
  <si>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</si>
  <si>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</si>
  <si>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</si>
  <si>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</si>
  <si>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</si>
  <si>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</si>
  <si>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</si>
  <si>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</si>
  <si>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</si>
  <si>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</si>
  <si>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</si>
  <si>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</si>
  <si>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</si>
  <si>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</si>
  <si>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</si>
  <si>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</si>
  <si>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</si>
  <si>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</si>
  <si>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</si>
  <si>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</si>
  <si>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</si>
  <si>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</si>
  <si>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</si>
  <si>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</si>
  <si>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</si>
  <si>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</si>
  <si>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</si>
  <si>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</si>
  <si>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</si>
  <si>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</si>
  <si>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</si>
  <si>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</si>
  <si>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</si>
  <si>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</si>
  <si>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</si>
  <si>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</si>
  <si>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</si>
  <si>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</si>
  <si>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</si>
  <si>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</si>
  <si>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</si>
  <si>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</si>
  <si>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</si>
  <si>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</si>
  <si>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</si>
  <si>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</si>
  <si>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</si>
  <si>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</si>
  <si>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</si>
  <si>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</si>
  <si>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</si>
  <si>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</si>
  <si>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</si>
  <si>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</si>
  <si>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</si>
  <si>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</si>
  <si>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</si>
  <si>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</si>
  <si>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</si>
  <si>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</si>
  <si>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</si>
  <si>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</si>
  <si>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</si>
  <si>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</si>
  <si>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</si>
  <si>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</si>
  <si>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</si>
  <si>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</si>
  <si>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</si>
  <si>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</si>
  <si>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</si>
  <si>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</si>
  <si>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</si>
  <si>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</si>
  <si>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</si>
  <si>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</si>
  <si>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</si>
  <si>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</si>
  <si>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</si>
  <si>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</si>
  <si>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</si>
  <si>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</si>
  <si>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</si>
  <si>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</si>
  <si>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</si>
  <si>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</si>
  <si>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</si>
  <si>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</si>
  <si>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</si>
  <si>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</si>
  <si>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</si>
  <si>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</si>
  <si>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</si>
  <si>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</si>
  <si>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</si>
  <si>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</si>
  <si>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</si>
  <si>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</si>
  <si>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</si>
  <si>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</si>
  <si>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</si>
  <si>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</si>
  <si>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</si>
  <si>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</si>
  <si>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</si>
  <si>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</si>
  <si>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</si>
  <si>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</si>
  <si>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</si>
  <si>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</si>
  <si>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</si>
  <si>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</si>
  <si>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</si>
  <si>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</si>
  <si>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</si>
  <si>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</si>
  <si>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</si>
  <si>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</si>
  <si>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</si>
  <si>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</si>
  <si>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</si>
  <si>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</si>
  <si>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</si>
  <si>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</si>
  <si>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</si>
  <si>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</si>
  <si>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</si>
  <si>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</si>
  <si>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</si>
  <si>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</si>
  <si>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</si>
  <si>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</si>
  <si>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</si>
  <si>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</si>
  <si>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</si>
  <si>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</si>
  <si>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</si>
  <si>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</si>
  <si>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</si>
  <si>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</si>
  <si>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</si>
  <si>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</si>
  <si>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</si>
  <si>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</si>
  <si>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</si>
  <si>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</si>
  <si>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</si>
  <si>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</si>
  <si>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</si>
  <si>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</si>
  <si>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</si>
  <si>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</si>
  <si>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</si>
  <si>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</si>
  <si>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</si>
  <si>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</si>
  <si>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</si>
  <si>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</si>
  <si>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</si>
  <si>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</si>
  <si>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</si>
  <si>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</si>
  <si>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</si>
  <si>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</si>
  <si>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</si>
  <si>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</si>
  <si>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</si>
  <si>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</si>
  <si>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</si>
  <si>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</si>
  <si>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</si>
  <si>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</si>
  <si>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</si>
  <si>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</si>
  <si>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</si>
  <si>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</si>
  <si>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</si>
  <si>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</si>
  <si>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</si>
  <si>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</si>
  <si>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</si>
  <si>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</si>
  <si>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</si>
  <si>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</si>
  <si>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</si>
  <si>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</si>
  <si>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</si>
  <si>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</si>
  <si>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</si>
  <si>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</si>
  <si>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</si>
  <si>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</si>
  <si>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</si>
  <si>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</si>
  <si>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</si>
  <si>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</si>
  <si>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</si>
  <si>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</si>
  <si>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</si>
  <si>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</si>
  <si>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</si>
  <si>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</si>
  <si>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</si>
  <si>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</si>
  <si>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</si>
  <si>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</si>
  <si>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</si>
  <si>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</si>
  <si>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</si>
  <si>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</si>
  <si>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</si>
  <si>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</si>
  <si>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</si>
  <si>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</si>
  <si>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</si>
  <si>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</si>
  <si>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</si>
  <si>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</si>
  <si>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</si>
  <si>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</si>
  <si>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</si>
  <si>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</si>
  <si>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</si>
  <si>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</si>
  <si>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</si>
  <si>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</si>
  <si>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</si>
  <si>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</si>
  <si>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</si>
  <si>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</si>
  <si>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</si>
  <si>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</si>
  <si>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</si>
  <si>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</si>
  <si>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</si>
  <si>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</si>
  <si>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</si>
  <si>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</si>
  <si>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</si>
  <si>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</si>
  <si>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</si>
  <si>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</si>
  <si>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</si>
  <si>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</si>
  <si>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</si>
  <si>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</si>
  <si>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</si>
  <si>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</si>
  <si>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</si>
  <si>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</si>
  <si>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</si>
  <si>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</si>
  <si>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</si>
  <si>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</si>
  <si>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</si>
  <si>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</si>
  <si>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</si>
  <si>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</si>
  <si>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</si>
  <si>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</si>
  <si>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</si>
  <si>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</si>
  <si>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</si>
  <si>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</si>
  <si>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</si>
  <si>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</si>
  <si>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</si>
  <si>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</si>
  <si>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</si>
  <si>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</si>
  <si>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</si>
  <si>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</si>
  <si>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</si>
  <si>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</si>
  <si>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</si>
  <si>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</si>
  <si>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</si>
  <si>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</si>
  <si>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</si>
  <si>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</si>
  <si>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</si>
  <si>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</si>
  <si>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</si>
  <si>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</si>
  <si>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</si>
  <si>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</si>
  <si>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</si>
  <si>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</si>
  <si>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</si>
  <si>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</si>
  <si>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</si>
  <si>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</si>
  <si>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</si>
  <si>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</si>
  <si>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</si>
  <si>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</si>
  <si>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</si>
  <si>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</si>
  <si>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</si>
  <si>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</si>
  <si>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</si>
  <si>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</si>
  <si>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</si>
  <si>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</si>
  <si>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</si>
  <si>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</si>
  <si>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</si>
  <si>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</si>
  <si>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</si>
  <si>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</si>
  <si>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</si>
  <si>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</si>
  <si>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</si>
  <si>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</si>
  <si>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</si>
  <si>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</si>
  <si>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</si>
  <si>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</si>
  <si>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</si>
  <si>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</si>
  <si>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</si>
  <si>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</si>
  <si>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</si>
  <si>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</si>
  <si>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</si>
  <si>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</si>
  <si>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</si>
  <si>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</si>
  <si>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</si>
  <si>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</si>
  <si>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</si>
  <si>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</si>
  <si>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</si>
  <si>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</si>
  <si>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</si>
  <si>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</si>
  <si>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</si>
  <si>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</si>
  <si>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</si>
  <si>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</si>
  <si>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</si>
  <si>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</si>
  <si>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</si>
  <si>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</si>
  <si>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</si>
  <si>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</si>
  <si>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</si>
  <si>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</si>
  <si>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</si>
  <si>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</si>
  <si>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</si>
  <si>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</si>
  <si>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</si>
  <si>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</si>
  <si>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</si>
  <si>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</si>
  <si>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</si>
  <si>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</si>
  <si>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</si>
  <si>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</si>
  <si>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</si>
  <si>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</si>
  <si>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</si>
  <si>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</si>
  <si>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</si>
  <si>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</si>
  <si>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</si>
  <si>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</si>
  <si>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</si>
  <si>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</si>
  <si>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</si>
  <si>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</si>
  <si>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</si>
  <si>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</si>
  <si>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</si>
  <si>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</si>
  <si>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</si>
  <si>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</si>
  <si>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</si>
  <si>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</si>
  <si>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</si>
  <si>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</si>
  <si>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</si>
  <si>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</si>
  <si>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</si>
  <si>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</si>
  <si>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</si>
  <si>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</si>
  <si>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</si>
  <si>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</si>
  <si>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</si>
  <si>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</si>
  <si>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</si>
  <si>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</si>
  <si>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</si>
  <si>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</si>
  <si>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</si>
  <si>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</si>
  <si>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</si>
  <si>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</si>
  <si>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</si>
  <si>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</si>
  <si>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</si>
  <si>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</si>
  <si>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</si>
  <si>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</si>
  <si>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</si>
  <si>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</si>
  <si>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</si>
  <si>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</si>
  <si>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</si>
  <si>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</si>
  <si>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</si>
  <si>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</si>
  <si>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</si>
  <si>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</si>
  <si>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</si>
  <si>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</si>
  <si>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</si>
  <si>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</si>
  <si>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</si>
  <si>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</si>
  <si>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</si>
  <si>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</si>
  <si>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</si>
  <si>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</si>
  <si>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</si>
  <si>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</si>
  <si>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</si>
  <si>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</si>
  <si>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</si>
  <si>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</si>
  <si>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</si>
  <si>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</si>
  <si>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</si>
  <si>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</si>
  <si>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</si>
  <si>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</si>
  <si>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</si>
  <si>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</si>
  <si>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</si>
  <si>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</si>
  <si>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</si>
  <si>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</si>
  <si>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</si>
  <si>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</si>
  <si>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</si>
  <si>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</si>
  <si>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</si>
  <si>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</si>
  <si>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</si>
  <si>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</si>
  <si>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</si>
  <si>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</si>
  <si>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</si>
  <si>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</si>
  <si>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</si>
  <si>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</si>
  <si>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</si>
  <si>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</si>
  <si>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</si>
  <si>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</si>
  <si>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</si>
  <si>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</si>
  <si>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</si>
  <si>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</si>
  <si>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</si>
  <si>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</si>
  <si>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</si>
  <si>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</si>
  <si>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</si>
  <si>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</si>
  <si>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</si>
  <si>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</si>
  <si>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</si>
  <si>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</si>
  <si>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</si>
  <si>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</si>
  <si>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</si>
  <si>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</si>
  <si>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</si>
  <si>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</si>
  <si>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</si>
  <si>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</si>
  <si>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</si>
  <si>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</si>
  <si>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</si>
  <si>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</si>
  <si>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</si>
  <si>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</si>
  <si>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</si>
  <si>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</si>
  <si>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</si>
  <si>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</si>
  <si>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</si>
  <si>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</si>
  <si>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</si>
  <si>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</si>
  <si>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</si>
  <si>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</si>
  <si>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</si>
  <si>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</si>
  <si>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</si>
  <si>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</si>
  <si>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</si>
  <si>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</si>
  <si>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</si>
  <si>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</si>
  <si>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</si>
  <si>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</si>
  <si>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</si>
  <si>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</si>
  <si>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</si>
  <si>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</si>
  <si>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</si>
  <si>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</si>
  <si>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</si>
  <si>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</si>
  <si>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</si>
  <si>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</si>
  <si>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</si>
  <si>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</si>
  <si>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</si>
  <si>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</si>
  <si>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</si>
  <si>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</si>
  <si>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</si>
  <si>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</si>
  <si>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</si>
  <si>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</si>
  <si>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</si>
  <si>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</si>
  <si>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</si>
  <si>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</si>
  <si>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</si>
  <si>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</si>
  <si>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</si>
  <si>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</si>
  <si>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</si>
  <si>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</si>
  <si>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</si>
  <si>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</si>
  <si>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</si>
  <si>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</si>
  <si>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</si>
  <si>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</si>
  <si>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</si>
  <si>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</si>
  <si>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</si>
  <si>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</si>
  <si>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</si>
  <si>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</si>
  <si>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</si>
  <si>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</si>
  <si>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</si>
  <si>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</si>
  <si>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</si>
  <si>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</si>
  <si>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</si>
  <si>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</si>
  <si>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</si>
  <si>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</si>
  <si>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</si>
  <si>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</si>
  <si>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</si>
  <si>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</si>
  <si>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</si>
  <si>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</si>
  <si>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</si>
  <si>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</si>
  <si>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</si>
  <si>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</si>
  <si>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</si>
  <si>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</si>
  <si>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</si>
  <si>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</si>
  <si>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</si>
  <si>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</si>
  <si>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</si>
  <si>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</si>
  <si>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</si>
  <si>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</si>
  <si>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</si>
  <si>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</si>
  <si>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</si>
  <si>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</si>
  <si>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</si>
  <si>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</si>
  <si>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</si>
  <si>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</si>
  <si>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</si>
  <si>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</si>
  <si>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</si>
  <si>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</si>
  <si>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</si>
  <si>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</si>
  <si>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</si>
  <si>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</si>
  <si>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</si>
  <si>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</si>
  <si>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</si>
  <si>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</si>
  <si>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</si>
  <si>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</si>
  <si>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</si>
  <si>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</si>
  <si>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</si>
  <si>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</si>
  <si>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</si>
  <si>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</si>
  <si>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</si>
  <si>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</si>
  <si>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</si>
  <si>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</si>
  <si>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</si>
  <si>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</si>
  <si>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</si>
  <si>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</si>
  <si>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</si>
  <si>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</si>
  <si>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</si>
  <si>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</si>
  <si>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</si>
  <si>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</si>
  <si>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</si>
  <si>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</si>
  <si>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</si>
  <si>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</si>
  <si>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</si>
  <si>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</si>
  <si>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</si>
  <si>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</si>
  <si>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</si>
  <si>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</si>
  <si>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</si>
  <si>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</si>
  <si>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</si>
  <si>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</si>
  <si>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</si>
  <si>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</si>
  <si>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</si>
  <si>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</si>
  <si>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</si>
  <si>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</si>
  <si>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</si>
  <si>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</si>
  <si>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</si>
  <si>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</si>
  <si>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</si>
  <si>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</si>
  <si>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</si>
  <si>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</si>
  <si>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</si>
  <si>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</si>
  <si>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</si>
  <si>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</si>
  <si>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</si>
  <si>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</si>
  <si>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</si>
  <si>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</si>
  <si>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</si>
  <si>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</si>
  <si>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</si>
  <si>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</si>
  <si>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</si>
  <si>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</si>
  <si>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</si>
  <si>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</si>
  <si>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</si>
  <si>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</si>
  <si>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</si>
  <si>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</si>
  <si>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</si>
  <si>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</si>
  <si>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</si>
  <si>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</si>
  <si>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</si>
  <si>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</si>
  <si>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</si>
  <si>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</si>
  <si>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</si>
  <si>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</si>
  <si>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</si>
  <si>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</si>
  <si>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</si>
  <si>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</si>
  <si>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</si>
  <si>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</si>
  <si>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</si>
  <si>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</si>
  <si>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</si>
  <si>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</si>
  <si>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</si>
  <si>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</si>
  <si>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</si>
  <si>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</si>
  <si>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</si>
  <si>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</si>
  <si>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</si>
  <si>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</si>
  <si>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</si>
  <si>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</si>
  <si>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</si>
  <si>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</si>
  <si>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</si>
  <si>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</si>
  <si>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</si>
  <si>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</si>
  <si>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</si>
  <si>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</si>
  <si>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</si>
  <si>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</si>
  <si>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</si>
  <si>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</si>
  <si>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</si>
  <si>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</si>
  <si>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</si>
  <si>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</si>
  <si>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</si>
  <si>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</si>
  <si>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</si>
  <si>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</si>
  <si>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</si>
  <si>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</si>
  <si>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</si>
  <si>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</si>
  <si>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</si>
  <si>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</si>
  <si>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</si>
  <si>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</si>
  <si>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</si>
  <si>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</si>
  <si>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</si>
  <si>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</si>
  <si>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</si>
  <si>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</si>
  <si>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</si>
  <si>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</si>
  <si>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</si>
  <si>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</si>
  <si>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</si>
  <si>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</si>
  <si>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</si>
  <si>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</si>
  <si>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</si>
  <si>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</si>
  <si>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</si>
  <si>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</si>
  <si>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</si>
  <si>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</si>
  <si>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</si>
  <si>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</si>
  <si>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</si>
  <si>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</si>
  <si>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</si>
  <si>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</si>
  <si>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</si>
  <si>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</si>
  <si>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</si>
  <si>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</si>
  <si>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</si>
  <si>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</si>
  <si>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</si>
  <si>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</si>
  <si>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</si>
  <si>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</si>
  <si>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</si>
  <si>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</si>
  <si>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</si>
  <si>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</si>
  <si>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</si>
  <si>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</si>
  <si>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</si>
  <si>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</si>
  <si>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</si>
  <si>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</si>
  <si>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</si>
  <si>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</si>
  <si>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</si>
  <si>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</si>
  <si>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</si>
  <si>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</si>
  <si>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</si>
  <si>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</si>
  <si>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</si>
  <si>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</si>
  <si>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</si>
  <si>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</si>
  <si>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</si>
  <si>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</si>
  <si>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</si>
  <si>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</si>
  <si>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</si>
  <si>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</si>
  <si>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</si>
  <si>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</si>
  <si>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</si>
  <si>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</si>
  <si>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</si>
  <si>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</si>
  <si>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</si>
  <si>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</si>
  <si>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</si>
  <si>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</si>
  <si>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</si>
  <si>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</si>
  <si>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</si>
  <si>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</si>
  <si>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</si>
  <si>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</si>
  <si>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</si>
  <si>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</si>
  <si>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</si>
  <si>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</si>
  <si>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</si>
  <si>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</si>
  <si>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</si>
  <si>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</si>
  <si>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</si>
  <si>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</si>
  <si>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</si>
  <si>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</si>
  <si>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</si>
  <si>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</si>
  <si>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</si>
  <si>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</si>
  <si>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</si>
  <si>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</si>
  <si>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</si>
  <si>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</si>
  <si>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</si>
  <si>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</si>
  <si>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</si>
  <si>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</si>
  <si>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</si>
  <si>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</si>
  <si>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</si>
  <si>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</si>
  <si>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</si>
  <si>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</si>
  <si>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</si>
  <si>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</si>
  <si>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</si>
  <si>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</si>
  <si>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</si>
  <si>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</si>
  <si>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</si>
  <si>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</si>
  <si>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</si>
  <si>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</si>
  <si>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</si>
  <si>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</si>
  <si>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</si>
  <si>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</si>
  <si>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</si>
  <si>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</si>
  <si>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</si>
  <si>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</si>
  <si>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</si>
  <si>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</si>
  <si>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</si>
  <si>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</si>
  <si>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</si>
  <si>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</si>
  <si>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</si>
  <si>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</si>
  <si>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</si>
  <si>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</si>
  <si>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</si>
  <si>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</si>
  <si>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</si>
  <si>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</si>
  <si>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</si>
  <si>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</si>
  <si>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</si>
  <si>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</si>
  <si>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</si>
  <si>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</si>
  <si>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</si>
  <si>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</si>
  <si>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</si>
  <si>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</si>
  <si>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</si>
  <si>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</si>
  <si>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</si>
  <si>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</si>
  <si>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</si>
  <si>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</si>
  <si>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</si>
  <si>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</si>
  <si>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</si>
  <si>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</si>
  <si>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</si>
  <si>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</si>
  <si>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</si>
  <si>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</si>
  <si>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</si>
  <si>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</si>
  <si>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</si>
  <si>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</si>
  <si>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</si>
  <si>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</si>
  <si>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</si>
  <si>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</si>
  <si>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</si>
  <si>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</si>
  <si>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</si>
  <si>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</si>
  <si>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</si>
  <si>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</si>
  <si>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</si>
  <si>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</si>
  <si>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</si>
  <si>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</si>
  <si>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</si>
  <si>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</si>
  <si>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</si>
  <si>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</si>
  <si>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</si>
  <si>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</si>
  <si>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</si>
  <si>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</si>
  <si>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</si>
  <si>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</si>
  <si>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</si>
  <si>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</si>
  <si>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</si>
  <si>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</si>
  <si>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</si>
  <si>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</si>
  <si>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</si>
  <si>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</si>
  <si>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</si>
  <si>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</si>
  <si>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</si>
  <si>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</si>
  <si>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</si>
  <si>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</si>
  <si>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</si>
  <si>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</si>
  <si>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</si>
  <si>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</si>
  <si>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</si>
  <si>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</si>
  <si>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</si>
  <si>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</si>
  <si>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</si>
  <si>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</si>
  <si>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</si>
  <si>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</si>
  <si>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</si>
  <si>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</si>
  <si>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</si>
  <si>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</si>
  <si>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</si>
  <si>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</si>
  <si>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</si>
  <si>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</si>
  <si>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</si>
  <si>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</si>
  <si>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</si>
  <si>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</si>
  <si>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</si>
  <si>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</si>
  <si>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</si>
  <si>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</si>
  <si>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</si>
  <si>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</si>
  <si>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</si>
  <si>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</si>
  <si>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</si>
  <si>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</si>
  <si>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</si>
  <si>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</si>
  <si>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</si>
  <si>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</si>
  <si>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</si>
  <si>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</si>
  <si>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</si>
  <si>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</si>
  <si>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</si>
  <si>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</si>
  <si>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</si>
  <si>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</si>
  <si>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</si>
  <si>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</si>
  <si>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</si>
  <si>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</si>
  <si>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</si>
  <si>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</si>
  <si>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</si>
  <si>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</si>
  <si>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</si>
  <si>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</si>
  <si>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</si>
  <si>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</si>
  <si>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</si>
  <si>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</si>
  <si>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</si>
  <si>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</si>
  <si>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</si>
  <si>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</si>
  <si>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</si>
  <si>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</si>
  <si>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</si>
  <si>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</si>
  <si>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</si>
  <si>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</si>
  <si>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</si>
  <si>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</si>
  <si>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</si>
  <si>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</si>
  <si>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</si>
  <si>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</si>
  <si>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</si>
  <si>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</si>
  <si>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</si>
  <si>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</si>
  <si>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</si>
  <si>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</si>
  <si>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</si>
  <si>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</si>
  <si>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</si>
  <si>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</si>
  <si>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</si>
  <si>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</si>
  <si>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</si>
  <si>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</si>
  <si>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</si>
  <si>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</si>
  <si>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</si>
  <si>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</si>
  <si>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</si>
  <si>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</si>
  <si>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</si>
  <si>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</si>
  <si>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</si>
  <si>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</si>
  <si>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</si>
  <si>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</si>
  <si>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</si>
  <si>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</si>
  <si>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</si>
  <si>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</si>
  <si>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</si>
  <si>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</si>
  <si>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</si>
  <si>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</si>
  <si>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</si>
  <si>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</si>
  <si>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</si>
  <si>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</si>
  <si>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</si>
  <si>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</si>
  <si>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</si>
  <si>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</si>
  <si>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</si>
  <si>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</si>
  <si>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</si>
  <si>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</si>
  <si>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</si>
  <si>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</si>
  <si>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</si>
  <si>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</si>
  <si>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</si>
  <si>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</si>
  <si>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</si>
  <si>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</si>
  <si>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</si>
  <si>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</si>
  <si>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</si>
  <si>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</si>
  <si>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</si>
  <si>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</si>
  <si>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</si>
  <si>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</si>
  <si>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</si>
  <si>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</si>
  <si>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</si>
  <si>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</si>
  <si>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</si>
  <si>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</si>
  <si>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</si>
  <si>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</si>
  <si>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</si>
  <si>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</si>
  <si>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</si>
  <si>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</si>
  <si>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</si>
  <si>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</si>
  <si>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</si>
  <si>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</si>
  <si>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</si>
  <si>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</si>
  <si>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</si>
  <si>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</si>
  <si>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</si>
  <si>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</si>
  <si>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</si>
  <si>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</si>
  <si>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</si>
  <si>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</si>
  <si>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</si>
  <si>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</si>
  <si>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</si>
  <si>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</si>
  <si>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</si>
  <si>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</si>
  <si>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</si>
  <si>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</si>
  <si>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</si>
  <si>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</si>
  <si>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</si>
  <si>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</si>
  <si>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</si>
  <si>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</si>
  <si>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</si>
  <si>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</si>
  <si>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</si>
  <si>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</si>
  <si>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</si>
  <si>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</si>
  <si>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</si>
  <si>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</si>
  <si>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</si>
  <si>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</si>
  <si>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</si>
  <si>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</si>
  <si>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</si>
  <si>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</si>
  <si>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</si>
  <si>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</si>
  <si>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</si>
  <si>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</si>
  <si>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</si>
  <si>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</si>
  <si>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</si>
  <si>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</si>
  <si>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</si>
  <si>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</si>
  <si>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</si>
  <si>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</si>
  <si>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</si>
  <si>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</si>
  <si>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</si>
  <si>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</si>
  <si>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</si>
  <si>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</si>
  <si>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</si>
  <si>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</si>
  <si>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</si>
  <si>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</si>
  <si>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</si>
  <si>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</si>
  <si>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</si>
  <si>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</si>
  <si>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</si>
  <si>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</si>
  <si>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</si>
  <si>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</si>
  <si>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</si>
  <si>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</si>
  <si>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</si>
  <si>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</si>
  <si>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</si>
  <si>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</si>
  <si>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</si>
  <si>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</si>
  <si>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</si>
  <si>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</si>
  <si>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</si>
  <si>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</si>
  <si>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</si>
  <si>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</si>
  <si>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</si>
  <si>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</si>
  <si>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</si>
  <si>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</si>
  <si>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</si>
  <si>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</si>
  <si>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</si>
  <si>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</si>
  <si>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</si>
  <si>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</si>
  <si>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</si>
  <si>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</si>
  <si>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</si>
  <si>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</si>
  <si>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</si>
  <si>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</si>
  <si>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</si>
  <si>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</si>
  <si>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</si>
  <si>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</si>
  <si>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</si>
  <si>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</si>
  <si>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</si>
  <si>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</si>
  <si>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</si>
  <si>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</si>
  <si>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</si>
  <si>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</si>
  <si>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</si>
  <si>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</si>
  <si>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</si>
  <si>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</si>
  <si>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</si>
  <si>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</si>
  <si>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</si>
  <si>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</si>
  <si>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</si>
  <si>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</si>
  <si>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</si>
  <si>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</si>
  <si>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</si>
  <si>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</si>
  <si>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</si>
  <si>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</si>
  <si>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</si>
  <si>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</si>
  <si>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</si>
  <si>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</si>
  <si>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</si>
  <si>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</si>
  <si>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</si>
  <si>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</si>
  <si>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</si>
  <si>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</si>
  <si>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</si>
  <si>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</si>
  <si>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</si>
  <si>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</si>
  <si>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</si>
  <si>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</si>
  <si>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</si>
  <si>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</si>
  <si>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</si>
  <si>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</si>
  <si>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</si>
  <si>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</si>
  <si>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</si>
  <si>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</si>
  <si>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</si>
  <si>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</si>
  <si>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</si>
  <si>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</si>
  <si>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</si>
  <si>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</si>
  <si>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</si>
  <si>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</si>
  <si>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</si>
  <si>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</si>
  <si>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</si>
  <si>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</si>
  <si>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</si>
  <si>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</si>
  <si>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</si>
  <si>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</si>
  <si>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</si>
  <si>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</si>
  <si>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</si>
  <si>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</si>
  <si>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</si>
  <si>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</si>
  <si>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</si>
  <si>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</si>
  <si>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</si>
  <si>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</si>
  <si>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</si>
  <si>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</si>
  <si>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</si>
  <si>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</si>
  <si>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</si>
  <si>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</si>
  <si>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</si>
  <si>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</si>
  <si>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</si>
  <si>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</si>
  <si>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</si>
  <si>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</si>
  <si>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</si>
  <si>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</si>
  <si>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</si>
  <si>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</si>
  <si>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</si>
  <si>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</si>
  <si>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</si>
  <si>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</si>
  <si>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</si>
  <si>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</si>
  <si>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</si>
  <si>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</si>
  <si>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</si>
  <si>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</si>
  <si>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</si>
  <si>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</si>
  <si>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</si>
  <si>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</si>
  <si>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</si>
  <si>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</si>
  <si>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</si>
  <si>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</si>
  <si>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</si>
  <si>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</si>
  <si>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</si>
  <si>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</si>
  <si>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</si>
  <si>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</si>
  <si>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</si>
  <si>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</si>
  <si>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</si>
  <si>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</si>
  <si>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</si>
  <si>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</si>
  <si>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</si>
  <si>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</si>
  <si>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</si>
  <si>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</si>
  <si>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</si>
  <si>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</si>
  <si>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</si>
  <si>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</si>
  <si>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</si>
  <si>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</si>
  <si>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</si>
  <si>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</si>
  <si>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</si>
  <si>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</si>
  <si>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</si>
  <si>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</si>
  <si>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</si>
  <si>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</si>
  <si>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</si>
  <si>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</si>
  <si>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</si>
  <si>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</si>
  <si>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</si>
  <si>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</si>
  <si>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</si>
  <si>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</si>
  <si>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</si>
  <si>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</si>
  <si>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</si>
  <si>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</si>
  <si>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</si>
  <si>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</si>
  <si>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</si>
  <si>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</si>
  <si>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</si>
  <si>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</si>
  <si>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</si>
  <si>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</si>
  <si>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</si>
  <si>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</si>
  <si>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</si>
  <si>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</si>
  <si>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</si>
  <si>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</si>
  <si>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</si>
  <si>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</si>
  <si>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</si>
  <si>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</si>
  <si>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</si>
  <si>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</si>
  <si>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</si>
  <si>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</si>
  <si>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</si>
  <si>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</si>
  <si>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</si>
  <si>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</si>
  <si>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</si>
  <si>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</si>
  <si>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</si>
  <si>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</si>
  <si>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</si>
  <si>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</si>
  <si>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</si>
  <si>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</si>
  <si>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</si>
  <si>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</si>
  <si>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</si>
  <si>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</si>
  <si>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</si>
  <si>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</si>
  <si>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</si>
  <si>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</si>
  <si>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</si>
  <si>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</si>
  <si>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</si>
  <si>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</si>
  <si>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</si>
  <si>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</si>
  <si>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</si>
  <si>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</si>
  <si>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</si>
  <si>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</si>
  <si>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</si>
  <si>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</si>
  <si>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</si>
  <si>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</si>
  <si>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</si>
  <si>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</si>
  <si>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</si>
  <si>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</si>
  <si>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</si>
  <si>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</si>
  <si>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</si>
  <si>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</si>
  <si>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</si>
  <si>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</si>
  <si>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</si>
  <si>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</si>
  <si>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</si>
  <si>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</si>
  <si>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</si>
  <si>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</si>
  <si>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</si>
  <si>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</si>
  <si>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</si>
  <si>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</si>
  <si>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</si>
  <si>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</si>
  <si>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</si>
  <si>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</si>
  <si>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</si>
  <si>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</si>
  <si>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</si>
  <si>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</si>
  <si>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</si>
  <si>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</si>
  <si>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</si>
  <si>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</si>
  <si>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</si>
  <si>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</si>
  <si>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</si>
  <si>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</si>
  <si>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</si>
  <si>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</si>
  <si>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</si>
  <si>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</si>
  <si>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</si>
  <si>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</si>
  <si>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</si>
  <si>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</si>
  <si>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</si>
  <si>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</si>
  <si>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</si>
  <si>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</si>
  <si>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</si>
  <si>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</si>
  <si>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</si>
  <si>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</si>
  <si>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</si>
  <si>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</si>
  <si>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</si>
  <si>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</si>
  <si>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</si>
  <si>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</si>
  <si>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</si>
  <si>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</si>
  <si>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</si>
  <si>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</si>
  <si>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</si>
  <si>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</si>
  <si>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</si>
  <si>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</si>
  <si>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</si>
  <si>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</si>
  <si>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</si>
  <si>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</si>
  <si>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</si>
  <si>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</si>
  <si>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</si>
  <si>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</si>
  <si>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</si>
  <si>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</si>
  <si>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</si>
  <si>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</si>
  <si>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</si>
  <si>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</si>
  <si>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</si>
  <si>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</si>
  <si>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</si>
  <si>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</si>
  <si>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</si>
  <si>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</si>
  <si>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</si>
  <si>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</si>
  <si>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</si>
  <si>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</si>
  <si>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</si>
  <si>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</si>
  <si>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</si>
  <si>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</si>
  <si>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</si>
  <si>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</si>
  <si>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</si>
  <si>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</si>
  <si>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</si>
  <si>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</si>
  <si>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</si>
  <si>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</si>
  <si>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</si>
  <si>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</si>
  <si>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</si>
  <si>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</si>
  <si>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</si>
  <si>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</si>
  <si>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</si>
  <si>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</si>
  <si>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</si>
  <si>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</si>
  <si>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</si>
  <si>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</si>
  <si>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</si>
  <si>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</si>
  <si>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</si>
  <si>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</si>
  <si>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</si>
  <si>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</si>
  <si>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</si>
  <si>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</si>
  <si>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</si>
  <si>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</si>
  <si>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</si>
  <si>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</si>
  <si>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</si>
  <si>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</si>
  <si>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</si>
  <si>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</si>
  <si>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</si>
  <si>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</si>
  <si>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</si>
  <si>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</si>
  <si>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</si>
  <si>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</si>
  <si>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</si>
  <si>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</si>
  <si>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</si>
  <si>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</si>
  <si>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</si>
  <si>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</si>
  <si>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</si>
  <si>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</si>
  <si>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</si>
  <si>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</si>
  <si>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</si>
  <si>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</si>
  <si>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</si>
  <si>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</si>
  <si>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</si>
  <si>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</si>
  <si>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</si>
  <si>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</si>
  <si>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</si>
  <si>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</si>
  <si>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</si>
  <si>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</si>
  <si>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</si>
  <si>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</si>
  <si>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</si>
  <si>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</si>
  <si>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</si>
  <si>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</si>
  <si>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</si>
  <si>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</si>
  <si>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</si>
  <si>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</si>
  <si>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</si>
  <si>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</si>
  <si>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</si>
  <si>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</si>
  <si>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</si>
  <si>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</si>
  <si>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</si>
  <si>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</si>
  <si>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</si>
  <si>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</si>
  <si>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</si>
  <si>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</si>
  <si>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</si>
  <si>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</si>
  <si>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</si>
  <si>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</si>
  <si>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</si>
  <si>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</si>
  <si>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</si>
  <si>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</si>
  <si>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</si>
  <si>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</si>
  <si>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</si>
  <si>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</si>
  <si>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</si>
  <si>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</si>
  <si>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</si>
  <si>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</si>
  <si>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</si>
  <si>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</si>
  <si>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</si>
  <si>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</si>
  <si>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</si>
  <si>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</si>
  <si>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</si>
  <si>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</si>
  <si>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</si>
  <si>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</si>
  <si>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</si>
  <si>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</si>
  <si>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</si>
  <si>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</si>
  <si>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</si>
  <si>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</si>
  <si>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</si>
  <si>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</si>
  <si>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</si>
  <si>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</si>
  <si>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</si>
  <si>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</si>
  <si>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</si>
  <si>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</si>
  <si>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</si>
  <si>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</si>
  <si>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</si>
  <si>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</si>
  <si>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</si>
  <si>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</si>
  <si>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</si>
  <si>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</si>
  <si>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</si>
  <si>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</si>
  <si>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</si>
  <si>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</si>
  <si>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</si>
  <si>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</si>
  <si>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</si>
  <si>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</si>
  <si>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</si>
  <si>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</si>
  <si>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</si>
  <si>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</si>
  <si>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</si>
  <si>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</si>
  <si>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</si>
  <si>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</si>
  <si>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</si>
  <si>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</si>
  <si>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</si>
  <si>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</si>
  <si>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</si>
  <si>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</si>
  <si>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</si>
  <si>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</si>
  <si>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</si>
  <si>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</si>
  <si>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</si>
  <si>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</si>
  <si>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</si>
  <si>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</si>
  <si>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</si>
  <si>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</si>
  <si>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</si>
  <si>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</si>
  <si>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</si>
  <si>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</si>
  <si>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</si>
  <si>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</si>
  <si>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</si>
  <si>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</si>
  <si>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</si>
  <si>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</si>
  <si>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</si>
  <si>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</si>
  <si>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</si>
  <si>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</si>
  <si>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</si>
  <si>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</si>
  <si>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</si>
  <si>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</si>
  <si>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</si>
  <si>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</si>
  <si>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</si>
  <si>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</si>
  <si>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</si>
  <si>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</si>
  <si>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</si>
  <si>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</si>
  <si>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</si>
  <si>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</si>
  <si>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</si>
  <si>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</si>
  <si>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</si>
  <si>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</si>
  <si>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</si>
  <si>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</si>
  <si>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</si>
  <si>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</si>
  <si>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</si>
  <si>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</si>
  <si>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</si>
  <si>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</si>
  <si>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</si>
  <si>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</si>
  <si>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</si>
  <si>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</si>
  <si>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</si>
  <si>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</si>
  <si>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</si>
  <si>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</si>
  <si>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</si>
  <si>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</si>
  <si>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</si>
  <si>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</si>
  <si>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</si>
  <si>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</si>
  <si>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</si>
  <si>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</si>
  <si>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</si>
  <si>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</si>
  <si>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</si>
  <si>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</si>
  <si>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</si>
  <si>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</si>
  <si>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</si>
  <si>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</si>
  <si>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</si>
  <si>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</si>
  <si>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</si>
  <si>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</si>
  <si>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</si>
  <si>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</si>
  <si>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</si>
  <si>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</si>
  <si>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</si>
  <si>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</si>
  <si>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</si>
  <si>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</si>
  <si>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</si>
  <si>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</si>
  <si>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</si>
  <si>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</si>
  <si>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</si>
  <si>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</si>
  <si>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</si>
  <si>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</si>
  <si>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</si>
  <si>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</si>
  <si>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</si>
  <si>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</si>
  <si>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</si>
  <si>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</si>
  <si>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</si>
  <si>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</si>
  <si>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</si>
  <si>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</si>
  <si>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</si>
  <si>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</si>
  <si>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</si>
  <si>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</si>
  <si>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</si>
  <si>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</si>
  <si>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</si>
  <si>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</si>
  <si>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</si>
  <si>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</si>
  <si>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</si>
  <si>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</si>
  <si>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</si>
  <si>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</si>
  <si>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</si>
  <si>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</si>
  <si>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</si>
  <si>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</si>
  <si>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</si>
  <si>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</si>
  <si>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</si>
  <si>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</si>
  <si>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</si>
  <si>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</si>
  <si>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</si>
  <si>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</si>
  <si>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</si>
  <si>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</si>
  <si>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</si>
  <si>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</si>
  <si>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</si>
  <si>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</si>
  <si>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</si>
  <si>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</si>
  <si>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</si>
  <si>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</si>
  <si>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</si>
  <si>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</si>
  <si>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</si>
  <si>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</si>
  <si>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</si>
  <si>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</si>
  <si>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</si>
  <si>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</si>
  <si>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</si>
  <si>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</si>
  <si>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</si>
  <si>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</si>
  <si>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</si>
  <si>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</si>
  <si>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</si>
  <si>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</si>
  <si>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</si>
  <si>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</si>
  <si>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</si>
  <si>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</si>
  <si>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</si>
  <si>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</si>
  <si>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</si>
  <si>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</si>
  <si>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</si>
  <si>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</si>
  <si>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</si>
  <si>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</si>
  <si>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</si>
  <si>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</si>
  <si>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</si>
  <si>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</si>
  <si>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</si>
  <si>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</si>
  <si>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</si>
  <si>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</si>
  <si>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</si>
  <si>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</si>
  <si>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</si>
  <si>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</si>
  <si>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</si>
  <si>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</si>
  <si>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</si>
  <si>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</si>
  <si>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</si>
  <si>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</si>
  <si>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</si>
  <si>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</si>
  <si>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</si>
  <si>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</si>
  <si>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</si>
  <si>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</si>
  <si>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</si>
  <si>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</si>
  <si>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</si>
  <si>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</si>
  <si>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</si>
  <si>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</si>
  <si>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</si>
  <si>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</si>
  <si>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</si>
  <si>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</si>
  <si>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</si>
  <si>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</si>
  <si>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</si>
  <si>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</si>
  <si>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</si>
  <si>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</si>
  <si>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</si>
  <si>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</si>
  <si>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</si>
  <si>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</si>
  <si>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</si>
  <si>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</si>
  <si>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</si>
  <si>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</si>
  <si>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</si>
  <si>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</si>
  <si>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</si>
  <si>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</si>
  <si>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</si>
  <si>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</si>
  <si>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</si>
  <si>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</si>
  <si>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</si>
  <si>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</si>
  <si>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</si>
  <si>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</si>
  <si>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</si>
  <si>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</si>
  <si>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</si>
  <si>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</si>
  <si>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</si>
  <si>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</si>
  <si>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</si>
  <si>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</si>
  <si>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</si>
  <si>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</si>
  <si>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</si>
  <si>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</si>
  <si>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</si>
  <si>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</si>
  <si>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</si>
  <si>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</si>
  <si>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</si>
  <si>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</si>
  <si>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</si>
  <si>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</si>
  <si>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</si>
  <si>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</si>
  <si>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</si>
  <si>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</si>
  <si>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</si>
  <si>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</si>
  <si>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</si>
  <si>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</si>
  <si>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</si>
  <si>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</si>
  <si>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</si>
  <si>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</si>
  <si>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</si>
  <si>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</si>
  <si>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</si>
  <si>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</si>
  <si>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</si>
  <si>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</si>
  <si>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</si>
  <si>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</si>
  <si>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</si>
  <si>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</si>
  <si>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</si>
  <si>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</si>
  <si>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</si>
  <si>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</si>
  <si>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</si>
  <si>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</si>
  <si>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</si>
  <si>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</si>
  <si>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</si>
  <si>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</si>
  <si>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</si>
  <si>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</si>
  <si>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</si>
  <si>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</si>
  <si>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</si>
  <si>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</si>
  <si>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</si>
  <si>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</si>
  <si>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</si>
  <si>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</si>
  <si>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</si>
  <si>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</si>
  <si>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</si>
  <si>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</si>
  <si>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</si>
  <si>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</si>
  <si>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</si>
  <si>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</si>
  <si>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</si>
  <si>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</si>
  <si>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</si>
  <si>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</si>
  <si>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</si>
  <si>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</si>
  <si>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</si>
  <si>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</si>
  <si>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</si>
  <si>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</si>
  <si>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</si>
  <si>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</si>
  <si>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</si>
  <si>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</si>
  <si>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</si>
  <si>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</si>
  <si>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</si>
  <si>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</si>
  <si>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</si>
  <si>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</si>
  <si>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</si>
  <si>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</si>
  <si>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</si>
  <si>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</si>
  <si>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</si>
  <si>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</si>
  <si>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</si>
  <si>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</si>
  <si>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</si>
  <si>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</si>
  <si>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</si>
  <si>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</si>
  <si>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</si>
  <si>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</si>
  <si>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</si>
  <si>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</si>
  <si>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</si>
  <si>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</si>
  <si>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</si>
  <si>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</si>
  <si>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</si>
  <si>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</si>
  <si>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</si>
  <si>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</si>
  <si>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</si>
  <si>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</si>
  <si>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</si>
  <si>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</si>
  <si>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</si>
  <si>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</si>
  <si>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</si>
  <si>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</si>
  <si>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</si>
  <si>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</si>
  <si>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</si>
  <si>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</si>
  <si>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</si>
  <si>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</si>
  <si>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</si>
  <si>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</si>
  <si>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</si>
  <si>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</si>
  <si>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</si>
  <si>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</si>
  <si>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</si>
  <si>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</si>
  <si>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</si>
  <si>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</si>
  <si>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</si>
  <si>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</si>
  <si>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</si>
  <si>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</si>
  <si>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</si>
  <si>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</si>
  <si>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</si>
  <si>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</si>
  <si>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</si>
  <si>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</si>
  <si>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</si>
  <si>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</si>
  <si>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</si>
  <si>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</si>
  <si>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</si>
  <si>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</si>
  <si>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</si>
  <si>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</si>
  <si>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</si>
  <si>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</si>
  <si>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</si>
  <si>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</si>
  <si>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</si>
  <si>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</si>
  <si>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</si>
  <si>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</si>
  <si>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</si>
  <si>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</si>
  <si>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</si>
  <si>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</si>
  <si>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</si>
  <si>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</si>
  <si>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</si>
  <si>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</si>
  <si>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</si>
  <si>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</si>
  <si>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</si>
  <si>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</si>
  <si>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</si>
  <si>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</si>
  <si>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</si>
  <si>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</si>
  <si>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</si>
  <si>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</si>
  <si>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</si>
  <si>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</si>
  <si>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</si>
  <si>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</si>
  <si>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</si>
  <si>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</si>
  <si>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</si>
  <si>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</si>
  <si>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</si>
  <si>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</si>
  <si>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</si>
  <si>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</si>
  <si>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</si>
  <si>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</si>
  <si>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</si>
  <si>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</si>
  <si>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</si>
  <si>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</si>
  <si>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</si>
  <si>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</si>
  <si>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</si>
  <si>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</si>
  <si>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</si>
  <si>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</si>
  <si>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</si>
  <si>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</si>
  <si>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</si>
  <si>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</si>
  <si>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</si>
  <si>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</si>
  <si>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</si>
  <si>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</si>
  <si>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</si>
  <si>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</si>
  <si>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</si>
  <si>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</si>
  <si>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</si>
  <si>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</si>
  <si>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</si>
  <si>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</si>
  <si>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</si>
  <si>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</si>
  <si>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</si>
  <si>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</si>
  <si>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</si>
  <si>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</si>
  <si>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</si>
  <si>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</si>
  <si>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</si>
  <si>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</si>
  <si>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</si>
  <si>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</si>
  <si>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</si>
  <si>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</si>
  <si>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</si>
  <si>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</si>
  <si>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</si>
  <si>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</si>
  <si>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</si>
  <si>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</si>
  <si>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</si>
  <si>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</si>
  <si>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</si>
  <si>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</si>
  <si>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</si>
  <si>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</si>
  <si>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</si>
  <si>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</si>
  <si>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</si>
  <si>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</si>
  <si>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</si>
  <si>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</si>
  <si>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</si>
  <si>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</si>
  <si>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</si>
  <si>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</si>
  <si>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</si>
  <si>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</si>
  <si>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</si>
  <si>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</si>
  <si>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</si>
  <si>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</si>
  <si>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</si>
  <si>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</si>
  <si>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</si>
  <si>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</si>
  <si>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</si>
  <si>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</si>
  <si>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</si>
  <si>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</si>
  <si>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</si>
  <si>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</si>
  <si>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</si>
  <si>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</si>
  <si>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</si>
  <si>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</si>
  <si>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</si>
  <si>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</si>
  <si>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</si>
  <si>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</si>
  <si>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</si>
  <si>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</si>
  <si>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</si>
  <si>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</si>
  <si>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</si>
  <si>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</si>
  <si>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</si>
  <si>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</si>
  <si>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</si>
  <si>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</si>
  <si>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</si>
  <si>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</si>
  <si>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</si>
  <si>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</si>
  <si>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</si>
  <si>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</si>
  <si>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</si>
  <si>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</si>
  <si>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</si>
  <si>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</si>
  <si>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</si>
  <si>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</si>
  <si>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</si>
  <si>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</si>
  <si>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</si>
  <si>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</si>
  <si>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</si>
  <si>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</si>
  <si>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</si>
  <si>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</si>
  <si>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</si>
  <si>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</si>
  <si>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</si>
  <si>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</si>
  <si>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</si>
  <si>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</si>
  <si>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</si>
  <si>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</si>
  <si>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</si>
  <si>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</si>
  <si>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</si>
  <si>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</si>
  <si>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</si>
  <si>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</si>
  <si>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</si>
  <si>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</si>
  <si>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</si>
  <si>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</si>
  <si>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</si>
  <si>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</si>
  <si>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</si>
  <si>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</si>
  <si>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</si>
  <si>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</si>
  <si>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</si>
  <si>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</si>
  <si>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</si>
  <si>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</si>
  <si>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</si>
  <si>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</si>
  <si>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</si>
  <si>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</si>
  <si>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</si>
  <si>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</si>
  <si>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</si>
  <si>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</si>
  <si>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</si>
  <si>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</si>
  <si>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</si>
  <si>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</si>
  <si>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</si>
  <si>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</si>
  <si>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</si>
  <si>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</si>
  <si>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</si>
  <si>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</si>
  <si>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</si>
  <si>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</si>
  <si>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</si>
  <si>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</si>
  <si>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</si>
  <si>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</si>
  <si>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</si>
  <si>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</si>
  <si>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</si>
  <si>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</si>
  <si>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</si>
  <si>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</si>
  <si>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</si>
  <si>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</si>
  <si>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</si>
  <si>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</si>
  <si>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</si>
  <si>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</si>
  <si>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</si>
  <si>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</si>
  <si>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</si>
  <si>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</si>
  <si>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</si>
  <si>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</si>
  <si>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</si>
  <si>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</si>
  <si>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</si>
  <si>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</si>
  <si>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</si>
  <si>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</si>
  <si>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</si>
  <si>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</si>
  <si>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</si>
  <si>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</si>
  <si>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</si>
  <si>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</si>
  <si>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</si>
  <si>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</si>
  <si>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</si>
  <si>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</si>
  <si>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</si>
  <si>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</si>
  <si>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</si>
  <si>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</si>
  <si>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</si>
  <si>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</si>
  <si>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</si>
  <si>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</si>
  <si>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</si>
  <si>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</si>
  <si>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</si>
  <si>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</si>
  <si>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</si>
  <si>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</si>
  <si>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</si>
  <si>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</si>
  <si>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</si>
  <si>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</si>
  <si>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</si>
  <si>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</si>
  <si>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</si>
  <si>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</si>
  <si>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</si>
  <si>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</si>
  <si>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</si>
  <si>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</si>
  <si>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</si>
  <si>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</si>
  <si>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</si>
  <si>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</si>
  <si>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</si>
  <si>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</si>
  <si>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</si>
  <si>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</si>
  <si>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</si>
  <si>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</si>
  <si>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</si>
  <si>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</si>
  <si>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</si>
  <si>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</si>
  <si>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</si>
  <si>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</si>
  <si>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</si>
  <si>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</si>
  <si>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</si>
  <si>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</si>
  <si>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</si>
  <si>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</si>
  <si>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</si>
  <si>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</si>
  <si>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</si>
  <si>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</si>
  <si>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</si>
  <si>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</si>
  <si>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</si>
  <si>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</si>
  <si>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</si>
  <si>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</si>
  <si>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</si>
  <si>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</si>
  <si>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</si>
  <si>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</si>
  <si>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</si>
  <si>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</si>
  <si>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</si>
  <si>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</si>
  <si>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</si>
  <si>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</si>
  <si>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</si>
  <si>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</si>
  <si>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</si>
  <si>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</si>
  <si>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</si>
  <si>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</si>
  <si>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</si>
  <si>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</si>
  <si>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</si>
  <si>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</si>
  <si>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</si>
  <si>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</si>
  <si>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</si>
  <si>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</si>
  <si>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</si>
  <si>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</si>
  <si>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</si>
  <si>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</si>
  <si>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</si>
  <si>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</si>
  <si>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</si>
  <si>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</si>
  <si>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</si>
  <si>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</si>
  <si>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</si>
  <si>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</si>
  <si>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</si>
  <si>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</si>
  <si>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</si>
  <si>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</si>
  <si>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</si>
  <si>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</si>
  <si>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</si>
  <si>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</si>
  <si>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</si>
  <si>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</si>
  <si>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</si>
  <si>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</si>
  <si>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</si>
  <si>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</si>
  <si>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</si>
  <si>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</si>
  <si>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</si>
  <si>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</si>
  <si>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</si>
  <si>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</si>
  <si>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</si>
  <si>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</si>
  <si>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</si>
  <si>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</si>
  <si>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</si>
  <si>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</si>
  <si>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</si>
  <si>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</si>
  <si>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</si>
  <si>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</si>
  <si>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</si>
  <si>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</si>
  <si>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</si>
  <si>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</si>
  <si>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</si>
  <si>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</si>
  <si>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</si>
  <si>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</si>
  <si>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</si>
  <si>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</si>
  <si>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</si>
  <si>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</si>
  <si>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</si>
  <si>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</si>
  <si>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</si>
  <si>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</si>
  <si>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</si>
  <si>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</si>
  <si>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</si>
  <si>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</si>
  <si>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</si>
  <si>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</si>
  <si>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</si>
  <si>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</si>
  <si>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</si>
  <si>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</si>
  <si>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</si>
  <si>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</si>
  <si>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</si>
  <si>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</si>
  <si>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</si>
  <si>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</si>
  <si>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</si>
  <si>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</si>
  <si>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</si>
  <si>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</si>
  <si>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</si>
  <si>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</si>
  <si>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</si>
  <si>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</si>
  <si>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</si>
  <si>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</si>
  <si>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</si>
  <si>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</si>
  <si>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</si>
  <si>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</si>
  <si>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</si>
  <si>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</si>
  <si>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</si>
  <si>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</si>
  <si>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</si>
  <si>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</si>
  <si>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</si>
  <si>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</si>
  <si>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</si>
  <si>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</si>
  <si>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</si>
  <si>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</si>
  <si>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</si>
  <si>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</si>
  <si>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</si>
  <si>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</si>
  <si>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</si>
  <si>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</si>
  <si>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</si>
  <si>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</si>
  <si>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</si>
  <si>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</si>
  <si>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</si>
  <si>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</si>
  <si>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</si>
  <si>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</si>
  <si>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</si>
  <si>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</si>
  <si>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</si>
  <si>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</si>
  <si>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</si>
  <si>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</si>
  <si>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</si>
  <si>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</si>
  <si>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</si>
  <si>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</si>
  <si>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</si>
  <si>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</si>
  <si>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</si>
  <si>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</si>
  <si>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</si>
  <si>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</si>
  <si>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</si>
  <si>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</si>
  <si>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</si>
  <si>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</si>
  <si>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</si>
  <si>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</si>
  <si>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</si>
  <si>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</si>
  <si>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</si>
  <si>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</si>
  <si>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</si>
  <si>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</si>
  <si>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</si>
  <si>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</si>
  <si>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</si>
  <si>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</si>
  <si>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</si>
  <si>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</si>
  <si>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</si>
  <si>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</si>
  <si>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</si>
  <si>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</si>
  <si>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</si>
  <si>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</si>
  <si>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</si>
  <si>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</si>
  <si>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</si>
  <si>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</si>
  <si>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</si>
  <si>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</si>
  <si>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</si>
  <si>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</si>
  <si>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</si>
  <si>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</si>
  <si>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</si>
  <si>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</si>
  <si>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</si>
  <si>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</si>
  <si>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</si>
  <si>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</si>
  <si>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</si>
  <si>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</si>
  <si>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</si>
  <si>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</si>
  <si>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</si>
  <si>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</si>
  <si>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</si>
  <si>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</si>
  <si>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</si>
  <si>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</si>
  <si>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</si>
  <si>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</si>
  <si>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</si>
  <si>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</si>
  <si>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</si>
  <si>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</si>
  <si>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</si>
  <si>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</si>
  <si>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</si>
  <si>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</si>
  <si>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</si>
  <si>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</si>
  <si>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</si>
  <si>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</si>
  <si>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</si>
  <si>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</si>
  <si>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</si>
  <si>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</si>
  <si>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</si>
  <si>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</si>
  <si>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</si>
  <si>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</si>
  <si>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</si>
  <si>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</si>
  <si>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</si>
  <si>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</si>
  <si>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</si>
  <si>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</si>
  <si>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</si>
  <si>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</si>
  <si>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</si>
  <si>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</si>
  <si>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</si>
  <si>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</si>
  <si>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</si>
  <si>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</si>
  <si>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</si>
  <si>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</si>
  <si>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</si>
  <si>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</si>
  <si>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</si>
  <si>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</si>
  <si>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</si>
  <si>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</si>
  <si>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</si>
  <si>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</si>
  <si>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</si>
  <si>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</si>
  <si>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</si>
  <si>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</si>
  <si>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</si>
  <si>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</si>
  <si>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</si>
  <si>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</si>
  <si>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</si>
  <si>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</si>
  <si>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</si>
  <si>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</si>
  <si>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</si>
  <si>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</si>
  <si>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</si>
  <si>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</si>
  <si>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</si>
  <si>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</si>
  <si>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</si>
  <si>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</si>
  <si>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</si>
  <si>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</si>
  <si>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</si>
  <si>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</si>
  <si>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</si>
  <si>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</si>
  <si>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</si>
  <si>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</si>
  <si>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</si>
  <si>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</si>
  <si>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</si>
  <si>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</si>
  <si>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</si>
  <si>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</si>
  <si>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</si>
  <si>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</si>
  <si>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</si>
  <si>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</si>
  <si>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</si>
  <si>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</si>
  <si>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</si>
  <si>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</si>
  <si>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</si>
  <si>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</si>
  <si>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</si>
  <si>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</si>
  <si>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</si>
  <si>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</si>
  <si>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</si>
  <si>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</si>
  <si>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</si>
  <si>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</si>
  <si>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</si>
  <si>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</si>
  <si>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</si>
  <si>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</si>
  <si>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</si>
  <si>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</si>
  <si>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</si>
  <si>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</si>
  <si>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</si>
  <si>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</si>
  <si>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</si>
  <si>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</si>
  <si>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</si>
  <si>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</si>
  <si>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</si>
  <si>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</si>
  <si>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</si>
  <si>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</si>
  <si>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</si>
  <si>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</si>
  <si>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</si>
  <si>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</si>
  <si>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</si>
  <si>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</si>
  <si>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</si>
  <si>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</si>
  <si>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</si>
  <si>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</si>
  <si>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</si>
  <si>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</si>
  <si>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</si>
  <si>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</si>
  <si>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</si>
  <si>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</si>
  <si>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</si>
  <si>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</si>
  <si>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</si>
  <si>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</si>
  <si>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</si>
  <si>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</si>
  <si>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</si>
  <si>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</si>
  <si>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</si>
  <si>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</si>
  <si>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</si>
  <si>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</si>
  <si>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</si>
  <si>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</si>
  <si>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</si>
  <si>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</si>
  <si>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</si>
  <si>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</si>
  <si>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</si>
  <si>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</si>
  <si>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</si>
  <si>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</si>
  <si>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</si>
  <si>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</si>
  <si>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</si>
  <si>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</si>
  <si>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</si>
  <si>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</si>
  <si>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</si>
  <si>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</si>
  <si>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</si>
  <si>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</si>
  <si>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</si>
  <si>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</si>
  <si>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</si>
  <si>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</si>
  <si>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</si>
  <si>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</si>
  <si>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</si>
  <si>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</si>
  <si>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</si>
  <si>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</si>
  <si>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</si>
  <si>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</si>
  <si>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</si>
  <si>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</si>
  <si>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</si>
  <si>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</si>
  <si>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</si>
  <si>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</si>
  <si>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</si>
  <si>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</si>
  <si>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</si>
  <si>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</si>
  <si>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</si>
  <si>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</si>
  <si>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</si>
  <si>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</si>
  <si>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</si>
  <si>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</si>
  <si>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</si>
  <si>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</si>
  <si>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</si>
  <si>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</si>
  <si>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</si>
  <si>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</si>
  <si>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</si>
  <si>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</si>
  <si>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</si>
  <si>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</si>
  <si>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</si>
  <si>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</si>
  <si>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</si>
  <si>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</si>
  <si>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</si>
  <si>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</si>
  <si>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</si>
  <si>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</si>
  <si>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</si>
  <si>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</si>
  <si>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</si>
  <si>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</si>
  <si>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</si>
  <si>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</si>
  <si>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</si>
  <si>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</si>
  <si>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</si>
  <si>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</si>
  <si>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</si>
  <si>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</si>
  <si>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</si>
  <si>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</si>
  <si>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</si>
  <si>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</si>
  <si>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</si>
  <si>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</si>
  <si>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</si>
  <si>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</si>
  <si>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</si>
  <si>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</si>
  <si>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</si>
  <si>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</si>
  <si>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</si>
  <si>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</si>
  <si>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</si>
  <si>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</si>
  <si>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</si>
  <si>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</si>
  <si>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</si>
  <si>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</si>
  <si>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</si>
  <si>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</si>
  <si>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</si>
  <si>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</si>
  <si>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</si>
  <si>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</si>
  <si>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</si>
  <si>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</si>
  <si>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</si>
  <si>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</si>
  <si>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</si>
  <si>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</si>
  <si>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</si>
  <si>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</si>
  <si>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</si>
  <si>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</si>
  <si>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</si>
  <si>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</si>
  <si>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</si>
  <si>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</si>
  <si>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</si>
  <si>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</si>
  <si>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</si>
  <si>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</si>
  <si>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</si>
  <si>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</si>
  <si>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</si>
  <si>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</si>
  <si>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</si>
  <si>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</si>
  <si>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</si>
  <si>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</si>
  <si>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</si>
  <si>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</si>
  <si>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</si>
  <si>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</si>
  <si>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</si>
  <si>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</si>
  <si>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</si>
  <si>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</si>
  <si>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</si>
  <si>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</si>
  <si>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</si>
  <si>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</si>
  <si>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</si>
  <si>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</si>
  <si>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</si>
  <si>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</si>
  <si>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</si>
  <si>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</si>
  <si>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</si>
  <si>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</si>
  <si>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</si>
  <si>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</si>
  <si>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</si>
  <si>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</si>
  <si>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</si>
  <si>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</si>
  <si>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</si>
  <si>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</si>
  <si>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</si>
  <si>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</si>
  <si>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</si>
  <si>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</si>
  <si>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</si>
  <si>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</si>
  <si>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</si>
  <si>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</si>
  <si>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</si>
  <si>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</si>
  <si>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</si>
  <si>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</si>
  <si>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</si>
  <si>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</si>
  <si>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</si>
  <si>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</si>
  <si>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</si>
  <si>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</si>
  <si>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</si>
  <si>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</si>
  <si>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</si>
  <si>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</si>
  <si>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</si>
  <si>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</si>
  <si>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</si>
  <si>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</si>
  <si>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</si>
  <si>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</si>
  <si>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</si>
  <si>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</si>
  <si>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</si>
  <si>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</si>
  <si>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</si>
  <si>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</si>
  <si>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</si>
  <si>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</si>
  <si>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</si>
  <si>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</si>
  <si>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</si>
  <si>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</si>
  <si>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</si>
  <si>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</si>
  <si>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</si>
  <si>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</si>
  <si>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</si>
  <si>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</si>
  <si>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</si>
  <si>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</si>
  <si>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</si>
  <si>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</si>
  <si>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</si>
  <si>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</si>
  <si>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</si>
  <si>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</si>
  <si>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</si>
  <si>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</si>
  <si>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</si>
  <si>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</si>
  <si>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</si>
  <si>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</si>
  <si>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</si>
  <si>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</si>
  <si>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</si>
  <si>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</si>
  <si>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</si>
  <si>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</si>
  <si>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</si>
  <si>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</si>
  <si>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</si>
  <si>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</si>
  <si>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</si>
  <si>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</si>
  <si>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</si>
  <si>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</si>
  <si>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</si>
  <si>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</si>
  <si>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</si>
  <si>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</si>
  <si>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</si>
  <si>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</si>
  <si>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</si>
  <si>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</si>
  <si>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</si>
  <si>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</si>
  <si>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</si>
  <si>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</si>
  <si>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</si>
  <si>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</si>
  <si>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</si>
  <si>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</si>
  <si>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</si>
  <si>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</si>
  <si>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</si>
  <si>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</si>
  <si>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</si>
  <si>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</si>
  <si>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</si>
  <si>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</si>
  <si>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</si>
  <si>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</si>
  <si>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</si>
  <si>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</si>
  <si>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</si>
  <si>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</si>
  <si>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</si>
  <si>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</si>
  <si>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</si>
  <si>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</si>
  <si>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</si>
  <si>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</si>
  <si>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</si>
  <si>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</si>
  <si>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</si>
  <si>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</si>
  <si>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</si>
  <si>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</si>
  <si>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</si>
  <si>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</si>
  <si>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</si>
  <si>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</si>
  <si>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</si>
  <si>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</si>
  <si>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</si>
  <si>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</si>
  <si>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</si>
  <si>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</si>
  <si>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</si>
  <si>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</si>
  <si>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</si>
  <si>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</si>
  <si>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</si>
  <si>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</si>
  <si>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</si>
  <si>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</si>
  <si>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</si>
  <si>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</si>
  <si>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</si>
  <si>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</si>
  <si>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</si>
  <si>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</si>
  <si>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</si>
  <si>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</si>
  <si>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</si>
  <si>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</si>
  <si>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</si>
  <si>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</si>
  <si>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</si>
  <si>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</si>
  <si>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</si>
  <si>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</si>
  <si>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</si>
  <si>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</si>
  <si>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</si>
  <si>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</si>
  <si>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</si>
  <si>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</si>
  <si>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</si>
  <si>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</si>
  <si>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</si>
  <si>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</si>
  <si>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</si>
  <si>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</si>
  <si>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</si>
  <si>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</si>
  <si>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</si>
  <si>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</si>
  <si>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</si>
  <si>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</si>
  <si>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</si>
  <si>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</si>
  <si>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</si>
  <si>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</si>
  <si>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</si>
  <si>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</si>
  <si>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</si>
  <si>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</si>
  <si>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</si>
  <si>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</si>
  <si>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</si>
  <si>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</si>
  <si>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</si>
  <si>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</si>
  <si>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</si>
  <si>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</si>
  <si>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</si>
  <si>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</si>
  <si>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</si>
  <si>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</si>
  <si>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</si>
  <si>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</si>
  <si>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</si>
  <si>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</si>
  <si>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</si>
  <si>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</si>
  <si>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</si>
  <si>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</si>
  <si>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</si>
  <si>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</si>
  <si>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</si>
  <si>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</si>
  <si>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</si>
  <si>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</si>
  <si>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</si>
  <si>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</si>
  <si>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</si>
  <si>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</si>
  <si>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</si>
  <si>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</si>
  <si>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</si>
  <si>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</si>
  <si>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</si>
  <si>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</si>
  <si>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</si>
  <si>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</si>
  <si>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</si>
  <si>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</si>
  <si>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</si>
  <si>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</si>
  <si>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</si>
  <si>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</si>
  <si>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</si>
  <si>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</si>
  <si>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</si>
  <si>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</si>
  <si>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</si>
  <si>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</si>
  <si>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</si>
  <si>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</si>
  <si>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</si>
  <si>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</si>
  <si>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</si>
  <si>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</si>
  <si>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</si>
  <si>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</si>
  <si>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</si>
  <si>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</si>
  <si>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</si>
  <si>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</si>
  <si>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</si>
  <si>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</si>
  <si>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</si>
  <si>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</si>
  <si>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</si>
  <si>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</si>
  <si>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</si>
  <si>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</si>
  <si>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</si>
  <si>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</si>
  <si>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</si>
  <si>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</si>
  <si>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</si>
  <si>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</si>
  <si>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</si>
  <si>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</si>
  <si>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</si>
  <si>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</si>
  <si>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</si>
  <si>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</si>
  <si>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</si>
  <si>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</si>
  <si>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</si>
  <si>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</si>
  <si>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</si>
  <si>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</si>
  <si>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</si>
  <si>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</si>
  <si>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</si>
  <si>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</si>
  <si>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</si>
  <si>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</si>
  <si>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</si>
  <si>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</si>
  <si>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</si>
  <si>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</si>
  <si>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</si>
  <si>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</si>
  <si>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</si>
  <si>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</si>
  <si>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</si>
  <si>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</si>
  <si>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</si>
  <si>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</si>
  <si>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</si>
  <si>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</si>
  <si>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</si>
  <si>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</si>
  <si>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</si>
  <si>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</si>
  <si>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</si>
  <si>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</si>
  <si>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</si>
  <si>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</si>
  <si>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</si>
  <si>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</si>
  <si>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</si>
  <si>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</si>
  <si>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</si>
  <si>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</si>
  <si>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</si>
  <si>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</si>
  <si>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</si>
  <si>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</si>
  <si>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</si>
  <si>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</si>
  <si>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</si>
  <si>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</si>
  <si>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</si>
  <si>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</si>
  <si>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</si>
  <si>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</si>
  <si>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</si>
  <si>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</si>
  <si>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</si>
  <si>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</si>
  <si>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</si>
  <si>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</si>
  <si>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</si>
  <si>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</si>
  <si>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</si>
  <si>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</si>
  <si>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</si>
  <si>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</si>
  <si>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</si>
  <si>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</si>
  <si>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</si>
  <si>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</si>
  <si>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</si>
  <si>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</si>
  <si>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</si>
  <si>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</si>
  <si>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</si>
  <si>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</si>
  <si>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</si>
  <si>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</si>
  <si>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</si>
  <si>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</si>
  <si>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</si>
  <si>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</si>
  <si>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</si>
  <si>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</si>
  <si>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</si>
  <si>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</si>
  <si>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</si>
  <si>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</si>
  <si>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</si>
  <si>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</si>
  <si>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</si>
  <si>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</si>
  <si>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</si>
  <si>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</si>
  <si>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</si>
  <si>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</si>
  <si>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</si>
  <si>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</si>
  <si>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</si>
  <si>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</si>
  <si>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</si>
  <si>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</si>
  <si>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</si>
  <si>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</si>
  <si>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</si>
  <si>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</si>
  <si>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</si>
  <si>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</si>
  <si>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</si>
  <si>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</si>
  <si>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</si>
  <si>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</si>
  <si>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</si>
  <si>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</si>
  <si>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</si>
  <si>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</si>
  <si>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</si>
  <si>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</si>
  <si>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</si>
  <si>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</si>
  <si>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</si>
  <si>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</si>
  <si>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</si>
  <si>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</si>
  <si>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</si>
  <si>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</si>
  <si>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</si>
  <si>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</si>
  <si>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</si>
  <si>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</si>
  <si>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</si>
  <si>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</si>
  <si>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</si>
  <si>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</si>
  <si>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</si>
  <si>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</si>
  <si>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</si>
  <si>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</si>
  <si>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</si>
  <si>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</si>
  <si>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</si>
  <si>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</si>
  <si>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</si>
  <si>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</si>
  <si>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</si>
  <si>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</si>
  <si>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</si>
  <si>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</si>
  <si>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</si>
  <si>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</si>
  <si>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</si>
  <si>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</si>
  <si>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</si>
  <si>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</si>
  <si>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</si>
  <si>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</si>
  <si>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</si>
  <si>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</si>
  <si>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</si>
  <si>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</si>
  <si>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</si>
  <si>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</si>
  <si>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</si>
  <si>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</si>
  <si>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</si>
  <si>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</si>
  <si>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</si>
  <si>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</si>
  <si>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</si>
  <si>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</si>
  <si>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</si>
  <si>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</si>
  <si>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</si>
  <si>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</si>
  <si>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</si>
  <si>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</si>
  <si>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</si>
  <si>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</si>
  <si>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</si>
  <si>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</si>
  <si>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</si>
  <si>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</si>
  <si>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</si>
  <si>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</si>
  <si>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</si>
  <si>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</si>
  <si>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</si>
  <si>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</si>
  <si>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</si>
  <si>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</si>
  <si>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</si>
  <si>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</si>
  <si>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</si>
  <si>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</si>
  <si>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</si>
  <si>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</si>
  <si>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</si>
  <si>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</si>
  <si>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</si>
  <si>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</si>
  <si>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</si>
  <si>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</si>
  <si>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</si>
  <si>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</si>
  <si>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</si>
  <si>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</si>
  <si>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</si>
  <si>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</si>
  <si>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</si>
  <si>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</si>
  <si>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</si>
  <si>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</si>
  <si>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</si>
  <si>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</si>
  <si>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</si>
  <si>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</si>
  <si>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</si>
  <si>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</si>
  <si>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</si>
  <si>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</si>
  <si>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</si>
  <si>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</si>
  <si>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</si>
  <si>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</si>
  <si>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</si>
  <si>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</si>
  <si>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</si>
  <si>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</si>
  <si>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</si>
  <si>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</si>
  <si>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</si>
  <si>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</si>
  <si>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</si>
  <si>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</si>
  <si>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</si>
  <si>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</si>
  <si>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</si>
  <si>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</si>
  <si>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</si>
  <si>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</si>
  <si>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</si>
  <si>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</si>
  <si>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</si>
  <si>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</si>
  <si>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</si>
  <si>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</si>
  <si>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</si>
  <si>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</si>
  <si>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</si>
  <si>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</si>
  <si>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</si>
  <si>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</si>
  <si>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</si>
  <si>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</si>
  <si>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</si>
  <si>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</si>
  <si>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</si>
  <si>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</si>
  <si>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</si>
  <si>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</si>
  <si>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</si>
  <si>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</si>
  <si>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</si>
  <si>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</si>
  <si>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</si>
  <si>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</si>
  <si>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</si>
  <si>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</si>
  <si>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</si>
  <si>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</si>
  <si>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</si>
  <si>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</si>
  <si>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</si>
  <si>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</si>
  <si>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</si>
  <si>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</si>
  <si>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</si>
  <si>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</si>
  <si>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</si>
  <si>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</si>
  <si>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</si>
  <si>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</si>
  <si>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</si>
  <si>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</si>
  <si>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</si>
  <si>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</si>
  <si>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</si>
  <si>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</si>
  <si>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</si>
  <si>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</si>
  <si>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</si>
  <si>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</si>
  <si>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</si>
  <si>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</si>
  <si>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</si>
  <si>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</si>
  <si>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</si>
  <si>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</si>
  <si>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</si>
  <si>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</si>
  <si>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</si>
  <si>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</si>
  <si>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</si>
  <si>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</si>
  <si>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</si>
  <si>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</si>
  <si>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</si>
  <si>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</si>
  <si>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</si>
  <si>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</si>
  <si>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</si>
  <si>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</si>
  <si>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</si>
  <si>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</si>
  <si>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</si>
  <si>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</si>
  <si>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</si>
  <si>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</si>
  <si>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</si>
  <si>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</si>
  <si>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</si>
  <si>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</si>
  <si>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</si>
  <si>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</si>
  <si>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</si>
  <si>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</si>
  <si>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</si>
  <si>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</si>
  <si>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</si>
  <si>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</si>
  <si>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</si>
  <si>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</si>
  <si>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</si>
  <si>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</si>
  <si>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</si>
  <si>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</si>
  <si>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</si>
  <si>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</si>
  <si>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</si>
  <si>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</si>
  <si>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</si>
  <si>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</si>
  <si>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</si>
  <si>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</si>
  <si>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</si>
  <si>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</si>
  <si>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</si>
  <si>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</si>
  <si>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</si>
  <si>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</si>
  <si>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</si>
  <si>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</si>
  <si>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</si>
  <si>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</si>
  <si>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</si>
  <si>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</si>
  <si>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</si>
  <si>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</si>
  <si>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</si>
  <si>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</si>
  <si>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</si>
  <si>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</si>
  <si>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</si>
  <si>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</si>
  <si>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</si>
  <si>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</si>
  <si>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</si>
  <si>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</si>
  <si>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</si>
  <si>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</si>
  <si>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</si>
  <si>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</si>
  <si>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</si>
  <si>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</si>
  <si>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</si>
  <si>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</si>
  <si>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</si>
  <si>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</si>
  <si>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</si>
  <si>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</si>
  <si>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</si>
  <si>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</si>
  <si>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</si>
  <si>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</si>
  <si>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</si>
  <si>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</si>
  <si>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</si>
  <si>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</si>
  <si>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</si>
  <si>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</si>
  <si>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</si>
  <si>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</si>
  <si>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</si>
  <si>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</si>
  <si>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</si>
  <si>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</si>
  <si>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</si>
  <si>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</si>
  <si>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</si>
  <si>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</si>
  <si>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</si>
  <si>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</si>
  <si>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</si>
  <si>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</si>
  <si>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</si>
  <si>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</si>
  <si>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</si>
  <si>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</si>
  <si>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</si>
  <si>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</si>
  <si>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</si>
  <si>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</si>
  <si>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</si>
  <si>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</si>
  <si>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</si>
  <si>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</si>
  <si>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</si>
  <si>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</si>
  <si>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</si>
  <si>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</si>
  <si>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</si>
  <si>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</si>
  <si>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</si>
  <si>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</si>
  <si>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</si>
  <si>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</si>
  <si>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</si>
  <si>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</si>
  <si>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</si>
  <si>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</si>
  <si>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</si>
  <si>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</si>
  <si>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</si>
  <si>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</si>
  <si>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</si>
  <si>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</si>
  <si>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</si>
  <si>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</si>
  <si>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</si>
  <si>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</si>
  <si>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</si>
  <si>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</si>
  <si>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</si>
  <si>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</si>
  <si>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</si>
  <si>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</si>
  <si>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</si>
  <si>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</si>
  <si>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</si>
  <si>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</si>
  <si>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</si>
  <si>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</si>
  <si>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</si>
  <si>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</si>
  <si>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</si>
  <si>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</si>
  <si>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</si>
  <si>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</si>
  <si>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</si>
  <si>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</si>
  <si>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</si>
  <si>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</si>
  <si>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</si>
  <si>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</si>
  <si>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</si>
  <si>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</si>
  <si>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</si>
  <si>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</si>
  <si>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</si>
  <si>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</si>
  <si>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</si>
  <si>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</si>
  <si>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</si>
  <si>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</si>
  <si>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</si>
  <si>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</si>
  <si>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</si>
  <si>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</si>
  <si>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</si>
  <si>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</si>
  <si>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</si>
  <si>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</si>
  <si>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</si>
  <si>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</si>
  <si>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</si>
  <si>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</si>
  <si>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</si>
  <si>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</si>
  <si>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</si>
  <si>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</si>
  <si>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</si>
  <si>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</si>
  <si>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</si>
  <si>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</si>
  <si>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</si>
  <si>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</si>
  <si>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</si>
  <si>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</si>
  <si>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</si>
  <si>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</si>
  <si>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</si>
  <si>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</si>
  <si>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</si>
  <si>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</si>
  <si>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</si>
  <si>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</si>
  <si>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</si>
  <si>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</si>
  <si>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</si>
  <si>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</si>
  <si>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</si>
  <si>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</si>
  <si>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</si>
  <si>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</si>
  <si>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</si>
  <si>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</si>
  <si>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</si>
  <si>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</si>
  <si>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</si>
  <si>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</si>
  <si>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</si>
  <si>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</si>
  <si>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</si>
  <si>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</si>
  <si>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</si>
  <si>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</si>
  <si>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</si>
  <si>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</si>
  <si>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</si>
  <si>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</si>
  <si>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</si>
  <si>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</si>
  <si>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</si>
  <si>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</si>
  <si>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</si>
  <si>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</si>
  <si>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</si>
  <si>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</si>
  <si>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</si>
  <si>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</si>
  <si>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</si>
  <si>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</si>
  <si>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</si>
  <si>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</si>
  <si>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</si>
  <si>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</si>
  <si>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</si>
  <si>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</si>
  <si>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</si>
  <si>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</si>
  <si>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</si>
  <si>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</si>
  <si>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</si>
  <si>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</si>
  <si>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</si>
  <si>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</si>
  <si>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</si>
  <si>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</si>
  <si>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</si>
  <si>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</si>
  <si>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</si>
  <si>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</si>
  <si>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</si>
  <si>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</si>
  <si>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</si>
  <si>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</si>
  <si>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</si>
  <si>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</si>
  <si>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</si>
  <si>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</si>
  <si>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</si>
  <si>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</si>
  <si>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</si>
  <si>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</si>
  <si>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</si>
  <si>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</si>
  <si>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</si>
  <si>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</si>
  <si>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</si>
  <si>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</si>
  <si>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</si>
  <si>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</si>
  <si>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</si>
  <si>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</si>
  <si>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</si>
  <si>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</si>
  <si>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</si>
  <si>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</si>
  <si>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</si>
  <si>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</si>
  <si>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</si>
  <si>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</si>
  <si>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</si>
  <si>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</si>
  <si>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</si>
  <si>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</si>
  <si>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</si>
  <si>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</si>
  <si>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</si>
  <si>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</si>
  <si>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</si>
  <si>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</si>
  <si>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</si>
  <si>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</si>
  <si>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</si>
  <si>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</si>
  <si>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</si>
  <si>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</si>
  <si>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</si>
  <si>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</si>
  <si>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</si>
  <si>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</si>
  <si>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</si>
  <si>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</si>
  <si>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</si>
  <si>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</si>
  <si>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</si>
  <si>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</si>
  <si>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</si>
  <si>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</si>
  <si>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</si>
  <si>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</si>
  <si>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</si>
  <si>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</si>
  <si>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</si>
  <si>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</si>
  <si>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</si>
  <si>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</si>
  <si>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</si>
  <si>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</si>
  <si>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</si>
  <si>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</si>
  <si>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</si>
  <si>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</si>
  <si>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</si>
  <si>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</si>
  <si>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</si>
  <si>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</si>
  <si>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</si>
  <si>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</si>
  <si>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</si>
  <si>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</si>
  <si>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</si>
  <si>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</si>
  <si>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</si>
  <si>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</si>
  <si>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</si>
  <si>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</si>
  <si>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</si>
  <si>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</si>
  <si>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</si>
  <si>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</si>
  <si>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</si>
  <si>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</si>
  <si>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</si>
  <si>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</si>
  <si>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</si>
  <si>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</si>
  <si>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</si>
  <si>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</si>
  <si>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</si>
  <si>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</si>
  <si>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</si>
  <si>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</si>
  <si>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</si>
  <si>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</si>
  <si>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</si>
  <si>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</si>
  <si>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</si>
  <si>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</si>
  <si>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</si>
  <si>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</si>
  <si>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</si>
  <si>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</si>
  <si>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</si>
  <si>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</si>
  <si>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</si>
  <si>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</si>
  <si>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</si>
  <si>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</si>
  <si>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</si>
  <si>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</si>
  <si>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</si>
  <si>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</si>
  <si>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</si>
  <si>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</si>
  <si>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</si>
  <si>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</si>
  <si>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</si>
  <si>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</si>
  <si>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</si>
  <si>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</si>
  <si>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</si>
  <si>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</si>
  <si>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</si>
  <si>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</si>
  <si>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</si>
  <si>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</si>
  <si>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</si>
  <si>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</si>
  <si>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</si>
  <si>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</si>
  <si>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</si>
  <si>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</si>
  <si>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</si>
  <si>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</si>
  <si>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</si>
  <si>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</si>
  <si>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</si>
  <si>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</si>
  <si>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</si>
  <si>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</si>
  <si>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</si>
  <si>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</si>
  <si>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</si>
  <si>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</si>
  <si>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</si>
  <si>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</si>
  <si>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</si>
  <si>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</si>
  <si>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</si>
  <si>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</si>
  <si>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</si>
  <si>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</si>
  <si>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</si>
  <si>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</si>
  <si>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</si>
  <si>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</si>
  <si>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</si>
  <si>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</si>
  <si>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</si>
  <si>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</si>
  <si>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</si>
  <si>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</si>
  <si>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</si>
  <si>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</si>
  <si>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</si>
  <si>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</si>
  <si>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</si>
  <si>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</si>
  <si>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</si>
  <si>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</si>
  <si>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</si>
  <si>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</si>
  <si>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</si>
  <si>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</si>
  <si>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</si>
  <si>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</si>
  <si>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</si>
  <si>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</si>
  <si>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</si>
  <si>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</si>
  <si>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</si>
  <si>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</si>
  <si>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</si>
  <si>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</si>
  <si>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</si>
  <si>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</si>
  <si>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</si>
  <si>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</si>
  <si>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</si>
  <si>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</si>
  <si>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</si>
  <si>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</si>
  <si>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</si>
  <si>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</si>
  <si>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</si>
  <si>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</si>
  <si>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</si>
  <si>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</si>
  <si>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</si>
  <si>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</si>
  <si>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</si>
  <si>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</si>
  <si>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</si>
  <si>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</si>
  <si>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</si>
  <si>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</si>
  <si>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</si>
  <si>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</si>
  <si>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</si>
  <si>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</si>
  <si>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</si>
  <si>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</si>
  <si>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</si>
  <si>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</si>
  <si>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</si>
  <si>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</si>
  <si>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</si>
  <si>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</si>
  <si>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</si>
  <si>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</si>
  <si>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</si>
  <si>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</si>
  <si>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</si>
  <si>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</si>
  <si>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</si>
  <si>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</si>
  <si>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</si>
  <si>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</si>
  <si>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</si>
  <si>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</si>
  <si>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</si>
  <si>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</si>
  <si>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</si>
  <si>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</si>
  <si>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</si>
  <si>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</si>
  <si>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</si>
  <si>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</si>
  <si>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</si>
  <si>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</si>
  <si>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</si>
  <si>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</si>
  <si>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</si>
  <si>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</si>
  <si>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</si>
  <si>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</si>
  <si>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</si>
  <si>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</si>
  <si>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</si>
  <si>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</si>
  <si>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</si>
  <si>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</si>
  <si>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</si>
  <si>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</si>
  <si>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</si>
  <si>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</si>
  <si>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</si>
  <si>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</si>
  <si>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</si>
  <si>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</si>
  <si>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</si>
  <si>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</si>
  <si>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</si>
  <si>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</si>
  <si>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</si>
  <si>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</si>
  <si>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</si>
  <si>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</si>
  <si>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</si>
  <si>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</si>
  <si>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</si>
  <si>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</si>
  <si>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</si>
  <si>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</si>
  <si>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</si>
  <si>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</si>
  <si>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</si>
  <si>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</si>
  <si>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</si>
  <si>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</si>
  <si>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</si>
  <si>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</si>
  <si>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</si>
  <si>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</si>
  <si>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</si>
  <si>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</si>
  <si>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</si>
  <si>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</si>
  <si>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</si>
  <si>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</si>
  <si>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</si>
  <si>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</si>
  <si>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</si>
  <si>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</si>
  <si>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</si>
  <si>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</si>
  <si>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</si>
  <si>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</si>
  <si>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</si>
  <si>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</si>
  <si>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</si>
  <si>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</si>
  <si>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</si>
  <si>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</si>
  <si>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</si>
  <si>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</si>
  <si>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</si>
  <si>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</si>
  <si>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</si>
  <si>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</si>
  <si>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</si>
  <si>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</si>
  <si>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</si>
  <si>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</si>
  <si>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</si>
  <si>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</si>
  <si>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</si>
  <si>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</si>
  <si>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</si>
  <si>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</si>
  <si>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</si>
  <si>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</si>
  <si>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</si>
  <si>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</si>
  <si>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</si>
  <si>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</si>
  <si>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</si>
  <si>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</si>
  <si>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</si>
  <si>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</si>
  <si>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</si>
  <si>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</si>
  <si>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</si>
  <si>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</si>
  <si>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</si>
  <si>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</si>
  <si>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</si>
  <si>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</si>
  <si>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</si>
  <si>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</si>
  <si>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</si>
  <si>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</si>
  <si>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</si>
  <si>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</si>
  <si>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</si>
  <si>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</si>
  <si>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</si>
  <si>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</si>
  <si>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</si>
  <si>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</si>
  <si>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</si>
  <si>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</si>
  <si>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</si>
  <si>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</si>
  <si>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</si>
  <si>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</si>
  <si>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</si>
  <si>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</si>
  <si>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</si>
  <si>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</si>
  <si>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</si>
  <si>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</si>
  <si>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</si>
  <si>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</si>
  <si>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</si>
  <si>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</si>
  <si>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</si>
  <si>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</si>
  <si>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</si>
  <si>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</si>
  <si>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</si>
  <si>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</si>
  <si>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</si>
  <si>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</si>
  <si>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</si>
  <si>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</si>
  <si>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</si>
  <si>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</si>
  <si>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</si>
  <si>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</si>
  <si>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</si>
  <si>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</si>
  <si>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</si>
  <si>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</si>
  <si>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</si>
  <si>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</si>
  <si>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</si>
  <si>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</si>
  <si>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</si>
  <si>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</si>
  <si>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</si>
  <si>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</si>
  <si>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</si>
  <si>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</si>
  <si>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</si>
  <si>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</si>
  <si>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</si>
  <si>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</si>
  <si>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</si>
  <si>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</si>
  <si>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</si>
  <si>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</si>
  <si>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</si>
  <si>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</si>
  <si>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</si>
  <si>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</si>
  <si>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</si>
  <si>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</si>
  <si>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</si>
  <si>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</si>
  <si>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</si>
  <si>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</si>
  <si>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</si>
  <si>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</si>
  <si>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</si>
  <si>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</si>
  <si>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</si>
  <si>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</si>
  <si>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</si>
  <si>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</si>
  <si>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</si>
  <si>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</si>
  <si>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</si>
  <si>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</si>
  <si>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</si>
  <si>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</si>
  <si>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</si>
  <si>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</si>
  <si>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</si>
  <si>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</si>
  <si>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</si>
  <si>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</si>
  <si>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</si>
  <si>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</si>
  <si>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</si>
  <si>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</si>
  <si>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</si>
  <si>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</si>
  <si>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</si>
  <si>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</si>
  <si>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</si>
  <si>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</si>
  <si>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</si>
  <si>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</si>
  <si>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</si>
  <si>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</si>
  <si>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</si>
  <si>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</si>
  <si>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</si>
  <si>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</si>
  <si>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</si>
  <si>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</si>
  <si>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</si>
  <si>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</si>
  <si>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</si>
  <si>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</si>
  <si>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</si>
  <si>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</si>
  <si>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</si>
  <si>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</si>
  <si>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</si>
  <si>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</si>
  <si>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</si>
  <si>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</si>
  <si>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</si>
  <si>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</si>
  <si>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</si>
  <si>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</si>
  <si>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</si>
  <si>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</si>
  <si>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</si>
  <si>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</si>
  <si>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</si>
  <si>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</si>
  <si>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</si>
  <si>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</si>
  <si>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</si>
  <si>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</si>
  <si>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</si>
  <si>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</si>
  <si>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</si>
  <si>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</si>
  <si>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</si>
  <si>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</si>
  <si>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</si>
  <si>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</si>
  <si>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</si>
  <si>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</si>
  <si>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</si>
  <si>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</si>
  <si>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</si>
  <si>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</si>
  <si>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</si>
  <si>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</si>
  <si>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</si>
  <si>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</si>
  <si>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</si>
  <si>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</si>
  <si>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</si>
  <si>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</si>
  <si>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</si>
  <si>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</si>
  <si>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</si>
  <si>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</si>
  <si>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</si>
  <si>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</si>
  <si>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</si>
  <si>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</si>
  <si>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</si>
  <si>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</si>
  <si>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</si>
  <si>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</si>
  <si>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</si>
  <si>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</si>
  <si>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</si>
  <si>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</si>
  <si>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</si>
  <si>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</si>
  <si>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</si>
  <si>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</si>
  <si>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</si>
  <si>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</si>
  <si>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</si>
  <si>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</si>
  <si>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</si>
  <si>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</si>
  <si>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</si>
  <si>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</si>
  <si>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</si>
  <si>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</si>
  <si>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</si>
  <si>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</si>
  <si>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</si>
  <si>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</si>
  <si>
    <t>PCM-20251211-00003312</t>
  </si>
  <si>
    <t>Site located inside CRCC and access only allowed during working hours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</si>
</sst>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0" fontId="0" fillId="0" borderId="8" xfId="0" applyBorder="1"/>
    <xf numFmtId="164" fontId="9" fillId="10" borderId="10" xfId="0" applyNumberFormat="1" applyFont="1" applyFill="1" applyBorder="1" applyAlignment="1">
      <alignment horizontal="center" vertical="center"/>
    </xf>
    <xf numFmtId="0" fontId="7" fillId="9" borderId="9"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4" totalsRowShown="0" headerRowDxfId="97" dataDxfId="96" headerRowBorderDxfId="94" tableBorderDxfId="95" totalsRowBorderDxfId="93">
  <autoFilter ref="A1:L1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1" totalsRowShown="0" headerRowDxfId="63" dataDxfId="62" headerRowBorderDxfId="60" tableBorderDxfId="61">
  <autoFilter ref="A1:L8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7" dataDxfId="46" headerRowBorderDxfId="44" tableBorderDxfId="45" totalsRowBorderDxfId="43">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2" totalsRowShown="0" headerRowDxfId="30" dataDxfId="29" headerRowBorderDxfId="27" tableBorderDxfId="28">
  <autoFilter ref="A1:M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0" totalsRowShown="0" headerRowDxfId="13" tableBorderDxfId="12">
  <autoFilter ref="A1:L3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4"/>
  <sheetViews>
    <sheetView tabSelected="1"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340.03025023148075</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46002.978676157407</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46002.978676157407</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46002.978676157407</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46002.978676157407</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46002.978676157407</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46002.978676157407</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46002.978676157407</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46002.978676157407</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46002.978676157407</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46002.978676157407</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46002.978676157407</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46002.978676157407</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46002.978676157407</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46002.978676157407</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46002.978676157407</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46002.978676157407</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46002.978676157407</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46002.978676157407</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46002.978676157407</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46002.978676157407</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46002.978676157407</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46002.978676157407</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46002.978676157407</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46002.978676157407</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46002.978676157407</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46002.978676157407</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46002.978676157407</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46002.978676157407</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46002.978676157407</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46002.978676157407</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46002.978676157407</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46002.978676157407</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46002.978676157407</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46002.978676157407</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46002.978676157407</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46002.978676157407</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46002.978676157407</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46002.978676157407</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46002.978676157407</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46002.978676157407</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46002.978676157407</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46002.978676157407</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46002.978676157407</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46002.978676157407</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46002.978676157407</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46002.978676157407</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46002.978676157407</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46002.978676157407</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46002.978676157407</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46002.978676157407</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46002.978676157407</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46002.978676157407</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46002.978676157407</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46002.978676157407</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46002.978676157407</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46002.978676157407</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46002.978676157407</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46002.978676157407</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46002.978676157407</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46002.978676157407</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46002.978676157407</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46002.978676157407</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46002.978676157407</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46002.978676157407</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46002.978676157407</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46002.978676157407</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46002.978676157407</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46002.978676157407</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46002.978676157407</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46002.978676157407</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46002.978676157407</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46002.978676157407</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46002.978676157407</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46002.978676157407</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46002.978676157407</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46002.978676157407</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46002.978676157407</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46002.978676157407</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46002.978676157407</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46002.978676157407</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46002.978676157407</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46002.978676157407</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46002.978676157407</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46002.978676157407</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46002.978676157407</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46002.978676157407</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46002.978676157407</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46002.978676157407</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46002.978676157407</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46002.978676157407</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46002.978676157407</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46002.978676157407</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46002.978676157407</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46002.978676157407</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46002.978676157407</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46002.978676157407</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46002.978676157407</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46002.978676157407</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46002.978676157407</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46002.978676157407</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46002.978676157407</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46002.978676157407</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46002.978676157407</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46002.978676157407</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46002.978676157407</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46002.978676157407</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46002.978676157407</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46002.978676157407</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46002.978676157407</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46002.978676157407</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46002.978676157407</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46002.978676157407</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46002.978676157407</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46002.978676157407</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46002.978676157407</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46002.978676157407</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46002.978676157407</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46002.978676157407</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46002.978676157407</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46002.978676157407</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46002.978676157407</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46002.978676157407</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46002.978676157407</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46002.978676157407</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46002.978676157407</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46002.978676157407</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46002.978676157407</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46002.978676157407</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46002.978676157407</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46002.978676157407</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46002.978676157407</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46002.978676157407</v>
      </c>
      <c r="H134" s="121"/>
      <c r="I134" s="123" t="str">
        <f>IFERROR(VLOOKUP(D134,DB!A:F,6,0),"")</f>
        <v/>
      </c>
      <c r="J134" s="123" t="str">
        <f>IFERROR(VLOOKUP(D134,DB!A:G,7,0),"")</f>
        <v/>
      </c>
      <c r="K134" s="119"/>
      <c r="L134" s="118" t="str">
        <f>IFERROR(VLOOKUP(D134,DB!A:I,9,0),"")</f>
        <v/>
      </c>
    </row>
  </sheetData>
  <customSheetViews>
    <customSheetView guid="{F6042A99-DD27-4453-835D-0834D95730CC}" filter="1" showAutoFilter="1">
      <pageMargins left="0" right="0" top="0" bottom="0" header="0" footer="0"/>
      <autoFilter ref="B1:M1" xr:uid="{371D036A-7513-441A-B846-E3D4FA49A107}"/>
    </customSheetView>
  </customSheetViews>
  <dataValidations count="2">
    <dataValidation allowBlank="1" showInputMessage="1" showErrorMessage="1" sqref="E1" xr:uid="{5DBA255D-CDD9-49FB-AD3C-AF70AB4EE696}"/>
    <dataValidation type="list" allowBlank="1" showInputMessage="1" showErrorMessage="1" sqref="E2:E1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4" sqref="K4"/>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177.97883819444542</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18.591257175925421</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5.623294212964538</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2.146766435187601</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46002.978676157407</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46002.978676157407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46002.978676157407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46002.978676157407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46002.978676157407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46002.978676157407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46002.978676157407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46002.978676157407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46002.978676157407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46002.978676157407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46002.978676157407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46002.978676157407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46002.978676157407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46002.978676157407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46002.978676157407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46002.978676157407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46002.978676157407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46002.978676157407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46002.978676157407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46002.978676157407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46002.978676157407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46002.978676157407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46002.978676157407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46002.978676157407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46002.978676157407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46002.978676157407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46002.978676157407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46002.978676157407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46002.978676157407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46002.978676157407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46002.978676157407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46002.978676157407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46002.978676157407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46002.978676157407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46002.978676157407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46002.978676157407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46002.978676157407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46002.978676157407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46002.978676157407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46002.978676157407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46002.978676157407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46002.978676157407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46002.978676157407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46002.978676157407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46002.978676157407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46002.978676157407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46002.978676157407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46002.978676157407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46002.978676157407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46002.978676157407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46002.978676157407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46002.978676157407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46002.978676157407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46002.978676157407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46002.978676157407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46002.978676157407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46002.978676157407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46002.978676157407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46002.978676157407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46002.978676157407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46002.978676157407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46002.978676157407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46002.978676157407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46002.978676157407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46002.978676157407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46002.978676157407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46002.978676157407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46002.978676157407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46002.978676157407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46002.978676157407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46002.978676157407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46002.978676157407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46002.978676157407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46002.978676157407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46002.978676157407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46002.978676157407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46002.978676157407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46002.978676157407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46002.978676157407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46002.978676157407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46002.978676157407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46002.978676157407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46002.978676157407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46002.978676157407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46002.978676157407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46002.978676157407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46002.978676157407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46002.978676157407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46002.978676157407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46002.978676157407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46002.978676157407</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46002.978676157407</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46002.978676157407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46002.978676157407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46002.978676157407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46002.978676157407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46002.978676157407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46002.978676157407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46002.978676157407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46002.978676157407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46002.978676157407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46002.978676157407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46002.978676157407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46002.978676157407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46002.978676157407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46002.978676157407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46002.978676157407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46002.978676157407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46002.978676157407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46002.978676157407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46002.978676157407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46002.978676157407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46002.978676157407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46002.978676157407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46002.978676157407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46002.978676157407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46002.978676157407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46002.978676157407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46002.978676157407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46002.978676157407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46002.978676157407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46002.978676157407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46002.978676157407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46002.978676157407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46002.978676157407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46002.978676157407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46002.978676157407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46002.978676157407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46002.978676157407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46002.978676157407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46002.978676157407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46002.978676157407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46002.978676157407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46002.978676157407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46002.978676157407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46002.978676157407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46002.978676157407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46002.978676157407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46002.978676157407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46002.978676157407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46002.978676157407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46002.978676157407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46002.978676157407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46002.978676157407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46002.978676157407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46002.978676157407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46002.978676157407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46002.978676157407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46002.978676157407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46002.978676157407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46002.978676157407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46002.978676157407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46002.978676157407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46002.978676157407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46002.978676157407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46002.978676157407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46002.978676157407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46002.978676157407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46002.978676157407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46002.978676157407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46002.978676157407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46002.978676157407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46002.978676157407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46002.978676157407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46002.978676157407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46002.978676157407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46002.978676157407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46002.978676157407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46002.978676157407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46002.978676157407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46002.978676157407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46002.978676157407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46002.978676157407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46002.978676157407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46002.978676157407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46002.978676157407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46002.978676157407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46002.978676157407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46002.978676157407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46002.978676157407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46002.978676157407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46002.978676157407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46002.978676157407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46002.978676157407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46002.978676157407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46002.978676157407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46002.978676157407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46002.978676157407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46002.978676157407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46002.978676157407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46002.978676157407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46002.978676157407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46002.978676157407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46002.978676157407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46002.978676157407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46002.978676157407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46002.978676157407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46002.978676157407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46002.978676157407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46002.978676157407</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46002.978676157407</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1"/>
  <sheetViews>
    <sheetView workbookViewId="0">
      <selection activeCell="J19" sqref="J19"/>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9"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163"/>
      <c r="G2" s="157">
        <f t="shared" ref="G2:G14" ca="1" si="0">IFERROR(NOW()-F2,"-")</f>
        <v>46002.978676157407</v>
      </c>
      <c r="H2" s="156"/>
      <c r="I2" s="156"/>
      <c r="J2" s="156"/>
      <c r="K2" s="158"/>
      <c r="L2" s="23" t="str">
        <f>IFERROR(VLOOKUP(D2,DB!A:I,9,0),"")</f>
        <v/>
      </c>
    </row>
    <row r="3" spans="1:13" ht="15" customHeight="1">
      <c r="A3" s="19"/>
      <c r="B3" s="58" t="str">
        <f>IFERROR(VLOOKUP(D3,DB!A:K,11,0),"")</f>
        <v/>
      </c>
      <c r="C3" s="18"/>
      <c r="D3" s="18" t="str">
        <f>IFERROR(VLOOKUP(#REF!,DB!#REF!,7,0),"")</f>
        <v/>
      </c>
      <c r="E3" s="18"/>
      <c r="F3" s="20"/>
      <c r="G3" s="21">
        <f t="shared" ca="1" si="0"/>
        <v>46002.978676157407</v>
      </c>
      <c r="H3" s="160"/>
      <c r="I3" s="161" t="str">
        <f>IFERROR(VLOOKUP(D3,DB!A:F,6,0),"")</f>
        <v/>
      </c>
      <c r="J3" s="162"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46002.978676157407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46002.978676157407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46002.978676157407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46002.978676157407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46002.978676157407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46002.978676157407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46002.978676157407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46002.978676157407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46002.978676157407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46002.978676157407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46002.978676157407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46002.978676157407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46002.978676157407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46002.978676157407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46002.978676157407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46002.978676157407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46002.978676157407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46002.978676157407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46002.978676157407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46002.978676157407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46002.978676157407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46002.978676157407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46002.978676157407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46002.978676157407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46002.978676157407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46002.978676157407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46002.978676157407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46002.978676157407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46002.978676157407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46002.978676157407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46002.978676157407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46002.978676157407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46002.978676157407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46002.978676157407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46002.978676157407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46002.978676157407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46002.978676157407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46002.978676157407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46002.978676157407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46002.978676157407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46002.978676157407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46002.978676157407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46002.978676157407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46002.978676157407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46002.978676157407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46002.978676157407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46002.978676157407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46002.978676157407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46002.978676157407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46002.978676157407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46002.978676157407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46002.978676157407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46002.978676157407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46002.978676157407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46002.978676157407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46002.978676157407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46002.978676157407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46002.978676157407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46002.978676157407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46002.978676157407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46002.978676157407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46002.978676157407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46002.978676157407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46002.978676157407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46002.978676157407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46002.978676157407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46002.978676157407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46002.978676157407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46002.978676157407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46002.978676157407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46002.978676157407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46002.978676157407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46002.978676157407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46002.978676157407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46002.978676157407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46002.978676157407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46002.978676157407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46002.978676157407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46002.978676157407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46002.978676157407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46002.978676157407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46002.978676157407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46002.978676157407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46002.978676157407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46002.978676157407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46002.978676157407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46002.978676157407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46002.978676157407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46002.978676157407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46002.978676157407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46002.978676157407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46002.978676157407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46002.978676157407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46002.978676157407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46002.978676157407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46002.978676157407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46002.978676157407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46002.978676157407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46002.978676157407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46002.978676157407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46002.978676157407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46002.978676157407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46002.978676157407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46002.978676157407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46002.978676157407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46002.978676157407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46002.978676157407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46002.978676157407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46002.978676157407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46002.978676157407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46002.978676157407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46002.978676157407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46002.978676157407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46002.978676157407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46002.978676157407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46002.978676157407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46002.978676157407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46002.978676157407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46002.978676157407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46002.978676157407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46002.978676157407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46002.978676157407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46002.978676157407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46002.978676157407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46002.978676157407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46002.978676157407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46002.978676157407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46002.978676157407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46002.978676157407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46002.978676157407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46002.978676157407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46002.978676157407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46002.978676157407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46002.978676157407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46002.978676157407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46002.978676157407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46002.978676157407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46002.978676157407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46002.978676157407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46002.978676157407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46002.978676157407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46002.978676157407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46002.978676157407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46002.978676157407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46002.978676157407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46002.978676157407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46002.978676157407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46002.978676157407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46002.978676157407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46002.978676157407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46002.978676157407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46002.978676157407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46002.978676157407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46002.978676157407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46002.978676157407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46002.978676157407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46002.978676157407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46002.978676157407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46002.978676157407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46002.978676157407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46002.978676157407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46002.978676157407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46002.978676157407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46002.978676157407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46002.978676157407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46002.978676157407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46002.978676157407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46002.978676157407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46002.978676157407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46002.978676157407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46002.978676157407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46002.978676157407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46002.978676157407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46002.978676157407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46002.978676157407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46002.978676157407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46002.978676157407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46002.978676157407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46002.978676157407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46002.978676157407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46002.978676157407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46002.978676157407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46002.978676157407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46002.978676157407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46002.978676157407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46002.978676157407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46002.978676157407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46002.978676157407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46002.978676157407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46002.978676157407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46002.978676157407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46002.978676157407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46002.978676157407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46002.978676157407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46002.978676157407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46002.978676157407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46002.978676157407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46002.978676157407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46002.978676157407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46002.978676157407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46002.978676157407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46002.978676157407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46002.978676157407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46002.978676157407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46002.978676157407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46002.978676157407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46002.978676157407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46002.978676157407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46002.978676157407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46002.978676157407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46002.978676157407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46002.978676157407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46002.978676157407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46002.978676157407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46002.978676157407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46002.978676157407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46002.978676157407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46002.978676157407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46002.978676157407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46002.978676157407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46002.978676157407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46002.978676157407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46002.978676157407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46002.978676157407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46002.978676157407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46002.978676157407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46002.978676157407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46002.978676157407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46002.978676157407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46002.978676157407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46002.978676157407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46002.978676157407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46002.978676157407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46002.978676157407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46002.978676157407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46002.978676157407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46002.978676157407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46002.978676157407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46002.978676157407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46002.978676157407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46002.978676157407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46002.978676157407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46002.978676157407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46002.978676157407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46002.978676157407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46002.978676157407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46002.978676157407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46002.978676157407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46002.978676157407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46002.978676157407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46002.978676157407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46002.978676157407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46002.978676157407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46002.978676157407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46002.978676157407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46002.978676157407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46002.978676157407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46002.978676157407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46002.978676157407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46002.978676157407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46002.978676157407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46002.978676157407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46002.978676157407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46002.978676157407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46002.978676157407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46002.978676157407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46002.978676157407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46002.978676157407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46002.978676157407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46002.978676157407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46002.978676157407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46002.978676157407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46002.978676157407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46002.978676157407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46002.978676157407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46002.978676157407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46002.978676157407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46002.978676157407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46002.978676157407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46002.978676157407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46002.978676157407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46002.978676157407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46002.978676157407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46002.978676157407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46002.978676157407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46002.978676157407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46002.978676157407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46002.978676157407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46002.978676157407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46002.978676157407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46002.978676157407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46002.978676157407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46002.978676157407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46002.978676157407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46002.978676157407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46002.978676157407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46002.978676157407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46002.978676157407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46002.978676157407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46002.978676157407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46002.978676157407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46002.978676157407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46002.978676157407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46002.978676157407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46002.978676157407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46002.978676157407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46002.978676157407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46002.978676157407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46002.978676157407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46002.978676157407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46002.978676157407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46002.978676157407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46002.978676157407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46002.978676157407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46002.978676157407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46002.978676157407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46002.978676157407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46002.978676157407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46002.978676157407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46002.978676157407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46002.978676157407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46002.978676157407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46002.978676157407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46002.978676157407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46002.978676157407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46002.978676157407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46002.978676157407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46002.978676157407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46002.978676157407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46002.978676157407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46002.978676157407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46002.978676157407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46002.978676157407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46002.978676157407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46002.978676157407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46002.978676157407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46002.978676157407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46002.978676157407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46002.978676157407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46002.978676157407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46002.978676157407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46002.978676157407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46002.978676157407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46002.978676157407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46002.978676157407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46002.978676157407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46002.978676157407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46002.978676157407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46002.978676157407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46002.978676157407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46002.978676157407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46002.978676157407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46002.978676157407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46002.978676157407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46002.978676157407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46002.978676157407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46002.978676157407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46002.978676157407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46002.978676157407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46002.978676157407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46002.978676157407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46002.978676157407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46002.978676157407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46002.978676157407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46002.978676157407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46002.978676157407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46002.978676157407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46002.978676157407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46002.978676157407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46002.978676157407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46002.978676157407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46002.978676157407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46002.978676157407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46002.978676157407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46002.978676157407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46002.978676157407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46002.978676157407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46002.978676157407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46002.978676157407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46002.978676157407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46002.978676157407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46002.978676157407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46002.978676157407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46002.978676157407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46002.978676157407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46002.978676157407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46002.978676157407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46002.978676157407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46002.978676157407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46002.978676157407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46002.978676157407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46002.978676157407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46002.978676157407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46002.978676157407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46002.978676157407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46002.978676157407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46002.978676157407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46002.978676157407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46002.978676157407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46002.978676157407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46002.978676157407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46002.978676157407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46002.978676157407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46002.978676157407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46002.978676157407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46002.978676157407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46002.978676157407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46002.978676157407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46002.978676157407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46002.978676157407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46002.978676157407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46002.978676157407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46002.978676157407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46002.978676157407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46002.978676157407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46002.978676157407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46002.978676157407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46002.978676157407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46002.978676157407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46002.978676157407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46002.978676157407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46002.978676157407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46002.978676157407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46002.978676157407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46002.978676157407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46002.978676157407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46002.978676157407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46002.978676157407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46002.978676157407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46002.978676157407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46002.978676157407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46002.978676157407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46002.978676157407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46002.978676157407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46002.978676157407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46002.978676157407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46002.978676157407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46002.978676157407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46002.978676157407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46002.978676157407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46002.978676157407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46002.978676157407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46002.978676157407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46002.978676157407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46002.978676157407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46002.978676157407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46002.978676157407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46002.978676157407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46002.978676157407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46002.978676157407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46002.978676157407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46002.978676157407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46002.978676157407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46002.978676157407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46002.978676157407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46002.978676157407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46002.978676157407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46002.978676157407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46002.978676157407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46002.978676157407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46002.978676157407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46002.978676157407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46002.978676157407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46002.978676157407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46002.978676157407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46002.978676157407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46002.978676157407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46002.978676157407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46002.978676157407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46002.978676157407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46002.978676157407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46002.978676157407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46002.978676157407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46002.978676157407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46002.978676157407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46002.978676157407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46002.978676157407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46002.978676157407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46002.978676157407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46002.978676157407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46002.978676157407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46002.978676157407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46002.978676157407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46002.978676157407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46002.978676157407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46002.978676157407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46002.978676157407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46002.978676157407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46002.978676157407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46002.978676157407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46002.978676157407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46002.978676157407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46002.978676157407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46002.978676157407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46002.978676157407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46002.978676157407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46002.978676157407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46002.978676157407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46002.978676157407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46002.978676157407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46002.978676157407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46002.978676157407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46002.978676157407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46002.978676157407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46002.978676157407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46002.978676157407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46002.978676157407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46002.978676157407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46002.978676157407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46002.978676157407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46002.978676157407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46002.978676157407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46002.978676157407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46002.978676157407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46002.978676157407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46002.978676157407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46002.978676157407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46002.978676157407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46002.978676157407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46002.978676157407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46002.978676157407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46002.978676157407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46002.978676157407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46002.978676157407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46002.978676157407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46002.978676157407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46002.978676157407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46002.978676157407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46002.978676157407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46002.978676157407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46002.978676157407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46002.978676157407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46002.978676157407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46002.978676157407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46002.978676157407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46002.978676157407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46002.978676157407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46002.978676157407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46002.978676157407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46002.978676157407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46002.978676157407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46002.978676157407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46002.978676157407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46002.978676157407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46002.978676157407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46002.978676157407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46002.978676157407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46002.978676157407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46002.978676157407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46002.978676157407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46002.978676157407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46002.978676157407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46002.978676157407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46002.978676157407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46002.978676157407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46002.978676157407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46002.978676157407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46002.978676157407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46002.978676157407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46002.978676157407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46002.978676157407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46002.978676157407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46002.978676157407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46002.978676157407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46002.978676157407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46002.978676157407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46002.978676157407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46002.978676157407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46002.978676157407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46002.978676157407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46002.978676157407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46002.978676157407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46002.978676157407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46002.978676157407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46002.978676157407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46002.978676157407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46002.978676157407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46002.978676157407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46002.978676157407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46002.978676157407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46002.978676157407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46002.978676157407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46002.978676157407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46002.978676157407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46002.978676157407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46002.978676157407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46002.978676157407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46002.978676157407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46002.978676157407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46002.978676157407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46002.978676157407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46002.978676157407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46002.978676157407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46002.978676157407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46002.978676157407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46002.978676157407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46002.978676157407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46002.978676157407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46002.978676157407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46002.978676157407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46002.978676157407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46002.978676157407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46002.978676157407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46002.978676157407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46002.978676157407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46002.978676157407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46002.978676157407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46002.978676157407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46002.978676157407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46002.978676157407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46002.978676157407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46002.978676157407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46002.978676157407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46002.978676157407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46002.978676157407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46002.978676157407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46002.978676157407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46002.978676157407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46002.978676157407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46002.978676157407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46002.978676157407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46002.978676157407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46002.978676157407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46002.978676157407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46002.978676157407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46002.978676157407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46002.978676157407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46002.978676157407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46002.978676157407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46002.978676157407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46002.978676157407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46002.978676157407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46002.978676157407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46002.978676157407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46002.978676157407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46002.978676157407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46002.978676157407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46002.978676157407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46002.978676157407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46002.978676157407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46002.978676157407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46002.978676157407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46002.978676157407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46002.978676157407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46002.978676157407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46002.978676157407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46002.978676157407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46002.978676157407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46002.978676157407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46002.978676157407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46002.978676157407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46002.978676157407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46002.978676157407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46002.978676157407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46002.978676157407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46002.978676157407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46002.978676157407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46002.978676157407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46002.978676157407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46002.978676157407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46002.978676157407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46002.978676157407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46002.978676157407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46002.978676157407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46002.978676157407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46002.978676157407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46002.978676157407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46002.978676157407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46002.978676157407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46002.978676157407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46002.978676157407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46002.978676157407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46002.978676157407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46002.978676157407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46002.978676157407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46002.978676157407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46002.978676157407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46002.978676157407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46002.978676157407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46002.978676157407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46002.978676157407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46002.978676157407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46002.978676157407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46002.978676157407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46002.978676157407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46002.978676157407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46002.978676157407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46002.978676157407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46002.978676157407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46002.978676157407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46002.978676157407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46002.978676157407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46002.978676157407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46002.978676157407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46002.978676157407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46002.978676157407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46002.978676157407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46002.978676157407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46002.978676157407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46002.978676157407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46002.978676157407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46002.978676157407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46002.978676157407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46002.978676157407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46002.978676157407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46002.978676157407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46002.978676157407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46002.978676157407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46002.978676157407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46002.978676157407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46002.978676157407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46002.978676157407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46002.978676157407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46002.978676157407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46002.978676157407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46002.978676157407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46002.978676157407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46002.978676157407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46002.978676157407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46002.978676157407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46002.978676157407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46002.978676157407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46002.978676157407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46002.978676157407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46002.978676157407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46002.978676157407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46002.978676157407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46002.978676157407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46002.978676157407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46002.978676157407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46002.978676157407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46002.978676157407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46002.978676157407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46002.978676157407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46002.978676157407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46002.978676157407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46002.978676157407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46002.978676157407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46002.978676157407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46002.978676157407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46002.978676157407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46002.978676157407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46002.978676157407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46002.978676157407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46002.978676157407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46002.978676157407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46002.978676157407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46002.978676157407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46002.978676157407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46002.978676157407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46002.978676157407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46002.978676157407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46002.978676157407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46002.978676157407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46002.978676157407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46002.978676157407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46002.978676157407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46002.978676157407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46002.978676157407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46002.978676157407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46002.978676157407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46002.978676157407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46002.978676157407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46002.978676157407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46002.978676157407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46002.978676157407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46002.978676157407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46002.978676157407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46002.978676157407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46002.978676157407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46002.978676157407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46002.978676157407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46002.978676157407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46002.978676157407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46002.978676157407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46002.978676157407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46002.978676157407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46002.978676157407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46002.978676157407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46002.978676157407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46002.978676157407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46002.978676157407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46002.978676157407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46002.978676157407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46002.978676157407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46002.978676157407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46002.978676157407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46002.978676157407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46002.978676157407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46002.978676157407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46002.978676157407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46002.978676157407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46002.978676157407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46002.978676157407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46002.978676157407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46002.978676157407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46002.978676157407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46002.978676157407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46002.978676157407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46002.978676157407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46002.978676157407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46002.978676157407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46002.978676157407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46002.978676157407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46002.978676157407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46002.978676157407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46002.978676157407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46002.978676157407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46002.978676157407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46002.978676157407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46002.978676157407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46002.978676157407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46002.978676157407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46002.978676157407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46002.978676157407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46002.978676157407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46002.978676157407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46002.978676157407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46002.978676157407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46002.978676157407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46002.978676157407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46002.978676157407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46002.978676157407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46002.978676157407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46002.978676157407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46002.978676157407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46002.978676157407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46002.978676157407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46002.978676157407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46002.978676157407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46002.978676157407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46002.978676157407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46002.978676157407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46002.978676157407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46002.978676157407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46002.978676157407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46002.978676157407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46002.978676157407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46002.978676157407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46002.978676157407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46002.978676157407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46002.978676157407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46002.978676157407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861" ca="1" si="14">IFERROR(NOW()-F847,"-")</f>
        <v>46002.978676157407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46002.978676157407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46002.978676157407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46002.978676157407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46002.978676157407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46002.978676157407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46002.978676157407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46002.978676157407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46002.978676157407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46002.978676157407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46002.978676157407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46002.978676157407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46002.978676157407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46002.978676157407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46002.978676157407</v>
      </c>
      <c r="H861" s="22"/>
      <c r="I861" s="19" t="str">
        <f>IFERROR(VLOOKUP(D861,DB!A:F,6,0),"")</f>
        <v/>
      </c>
      <c r="J861" s="18" t="str">
        <f>IFERROR(VLOOKUP(D861,DB!A:G,7,0),"")</f>
        <v/>
      </c>
      <c r="K861" s="42"/>
      <c r="L861" s="23" t="str">
        <f>IFERROR(VLOOKUP(D861,DB!A:I,9,0),"")</f>
        <v/>
      </c>
    </row>
  </sheetData>
  <dataValidations count="2">
    <dataValidation allowBlank="1" showInputMessage="1" showErrorMessage="1" sqref="E1" xr:uid="{5914219A-CB83-432D-936A-CC0CB6F3982A}"/>
    <dataValidation type="list" allowBlank="1" showInputMessage="1" showErrorMessage="1" sqref="E2:E8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299.49795856481069</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4.1845326388865942</v>
      </c>
      <c r="H3" s="91">
        <v>45998.664027777777</v>
      </c>
      <c r="I3" s="106" t="str">
        <f>IFERROR(VLOOKUP(D3,DB!A:F,6,0),"")</f>
        <v>SCECO</v>
      </c>
      <c r="J3" s="106" t="str">
        <f>IFERROR(VLOOKUP(D3,DB!A:G,7,0),"")</f>
        <v>Vandalized</v>
      </c>
      <c r="K3" s="93" t="s">
        <v>39124</v>
      </c>
      <c r="L3" s="87" t="str">
        <f>IFERROR(VLOOKUP(D3,DB!A:I,9,0),"")</f>
        <v>Latis</v>
      </c>
    </row>
    <row r="4" spans="1:16" ht="15" customHeight="1">
      <c r="A4" s="106"/>
      <c r="B4" s="106" t="str">
        <f>IFERROR(VLOOKUP(D4,DB!A:K,11,0),"")</f>
        <v/>
      </c>
      <c r="C4" s="89"/>
      <c r="D4" s="87"/>
      <c r="E4" s="90"/>
      <c r="F4" s="91"/>
      <c r="G4" s="92">
        <f t="shared" ref="G4:G10" ca="1" si="1">IFERROR(NOW()-F4,"")</f>
        <v>46002.978676157407</v>
      </c>
      <c r="H4" s="91"/>
      <c r="I4" s="106" t="str">
        <f>IFERROR(VLOOKUP(D4,DB!A:F,6,0),"")</f>
        <v/>
      </c>
      <c r="J4" s="106" t="str">
        <f>IFERROR(VLOOKUP(D4,DB!A:G,7,0),"")</f>
        <v/>
      </c>
      <c r="K4" s="93"/>
      <c r="L4" s="87" t="str">
        <f>IFERROR(VLOOKUP(D4,DB!A:I,9,0),"")</f>
        <v/>
      </c>
    </row>
    <row r="5" spans="1:16" ht="15" customHeight="1">
      <c r="A5" s="106"/>
      <c r="B5" s="106" t="str">
        <f>IFERROR(VLOOKUP(D5,DB!A:K,11,0),"")</f>
        <v/>
      </c>
      <c r="C5" s="89"/>
      <c r="D5" s="87"/>
      <c r="E5" s="90"/>
      <c r="F5" s="91"/>
      <c r="G5" s="92">
        <f t="shared" ca="1" si="1"/>
        <v>46002.978676157407</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46002.978676157407</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46002.978676157407</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46002.978676157407</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46002.978676157407</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46002.978676157407</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46002.978676157407</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46002.978676157407</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46002.978676157407</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46002.978676157407</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46002.978676157407</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46002.978676157407</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46002.978676157407</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46002.978676157407</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46002.978676157407</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46002.978676157407</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46002.978676157407</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46002.978676157407</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46002.978676157407</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46002.978676157407</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46002.978676157407</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46002.978676157407</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46002.978676157407</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46002.978676157407</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46002.978676157407</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46002.978676157407</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46002.978676157407</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46002.978676157407</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46002.978676157407</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46002.978676157407</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46002.978676157407</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46002.978676157407</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46002.978676157407</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46002.978676157407</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46002.978676157407</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46002.978676157407</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46002.978676157407</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46002.978676157407</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46002.978676157407</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46002.978676157407</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46002.978676157407</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46002.978676157407</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46002.978676157407</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46002.978676157407</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46002.978676157407</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46002.978676157407</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46002.978676157407</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46002.978676157407</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46002.978676157407</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46002.978676157407</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46002.978676157407</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46002.978676157407</v>
      </c>
      <c r="H56" s="91"/>
      <c r="I56" s="106" t="str">
        <f>IFERROR(VLOOKUP(D56,DB!A:F,6,0),"")</f>
        <v/>
      </c>
      <c r="J56" s="106" t="str">
        <f>IFERROR(VLOOKUP(D56,DB!A:G,7,0),"")</f>
        <v/>
      </c>
      <c r="K56" s="93"/>
      <c r="L56" s="87"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2"/>
  <sheetViews>
    <sheetView topLeftCell="K12" workbookViewId="0">
      <selection activeCell="K11" sqref="K11"/>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39125</v>
      </c>
    </row>
    <row r="2" spans="1:13" s="39" customFormat="1">
      <c r="A2" s="37" t="s">
        <v>39126</v>
      </c>
      <c r="B2" s="37" t="str">
        <f>IFERROR(VLOOKUP(D2,[1]DB!A:K,11,0),"")</f>
        <v>R5</v>
      </c>
      <c r="C2" s="37">
        <v>3</v>
      </c>
      <c r="D2" s="99" t="s">
        <v>36085</v>
      </c>
      <c r="E2" s="37" t="s">
        <v>39106</v>
      </c>
      <c r="F2" s="38">
        <v>45891.832060185188</v>
      </c>
      <c r="G2" s="101">
        <f ca="1">IFERROR(NOW()-F2,"")</f>
        <v>111.14661597221857</v>
      </c>
      <c r="H2" s="38">
        <v>45891.790393518517</v>
      </c>
      <c r="I2" s="37" t="str">
        <f>IFERROR(VLOOKUP(D2,[1]DB!A:F,6,0),"")</f>
        <v>Generator-SG</v>
      </c>
      <c r="J2" s="37" t="str">
        <f>IFERROR(VLOOKUP(D2,[1]DB!A:G,7,0),"")</f>
        <v>Vandalized</v>
      </c>
      <c r="K2" s="37" t="s">
        <v>39127</v>
      </c>
      <c r="L2" s="37" t="str">
        <f>IFERROR(VLOOKUP(D2,[1]DB!A:I,9,0),"")</f>
        <v>Latis</v>
      </c>
      <c r="M2" s="154"/>
    </row>
    <row r="3" spans="1:13" s="39" customFormat="1" ht="30.75">
      <c r="A3" s="37" t="s">
        <v>39128</v>
      </c>
      <c r="B3" s="37" t="str">
        <f>IFERROR(VLOOKUP(D3,[1]DB!A:K,11,0),"")</f>
        <v>R5</v>
      </c>
      <c r="C3" s="37">
        <v>1</v>
      </c>
      <c r="D3" s="37" t="s">
        <v>33407</v>
      </c>
      <c r="E3" s="37" t="s">
        <v>39109</v>
      </c>
      <c r="F3" s="38">
        <v>45926.188877314817</v>
      </c>
      <c r="G3" s="101">
        <f t="shared" ref="G3" ca="1" si="0">IFERROR(NOW()-F3,"")</f>
        <v>76.789798842590244</v>
      </c>
      <c r="H3" s="38">
        <v>45926.158159722225</v>
      </c>
      <c r="I3" s="37" t="str">
        <f>IFERROR(VLOOKUP(D3,[1]DB!A:F,6,0),"")</f>
        <v>SCECO</v>
      </c>
      <c r="J3" s="37" t="str">
        <f>IFERROR(VLOOKUP(D3,[1]DB!A:G,7,0),"")</f>
        <v>Good</v>
      </c>
      <c r="K3" s="37" t="s">
        <v>39129</v>
      </c>
      <c r="L3" s="37" t="str">
        <f>IFERROR(VLOOKUP(D3,[1]DB!A:I,9,0),"")</f>
        <v>Latis</v>
      </c>
      <c r="M3" s="37"/>
    </row>
    <row r="4" spans="1:13" s="39" customFormat="1" ht="45.75" customHeight="1">
      <c r="A4" s="102" t="s">
        <v>39130</v>
      </c>
      <c r="B4" s="102" t="str">
        <f>IFERROR(VLOOKUP(D4,[1]DB!A:K,11,0),"")</f>
        <v>R5</v>
      </c>
      <c r="C4" s="102">
        <v>1</v>
      </c>
      <c r="D4" s="102" t="s">
        <v>34832</v>
      </c>
      <c r="E4" s="102" t="s">
        <v>39109</v>
      </c>
      <c r="F4" s="103">
        <v>45948.661111111112</v>
      </c>
      <c r="G4" s="104">
        <f t="shared" ref="G4" ca="1" si="1">IFERROR(NOW()-F4,"")</f>
        <v>54.317565046294476</v>
      </c>
      <c r="H4" s="103">
        <v>45948.661111111112</v>
      </c>
      <c r="I4" s="102" t="str">
        <f>IFERROR(VLOOKUP(D4,[1]DB!A:F,6,0),"")</f>
        <v>SCECO</v>
      </c>
      <c r="J4" s="102" t="str">
        <f>IFERROR(VLOOKUP(D4,[1]DB!A:G,7,0),"")</f>
        <v>Dead</v>
      </c>
      <c r="K4" s="102" t="s">
        <v>39131</v>
      </c>
      <c r="L4" s="102" t="str">
        <f>IFERROR(VLOOKUP(D4,[1]DB!A:I,9,0),"")</f>
        <v>Latis</v>
      </c>
      <c r="M4" s="37"/>
    </row>
    <row r="5" spans="1:13" s="39" customFormat="1" ht="30.75">
      <c r="A5" s="102" t="s">
        <v>39132</v>
      </c>
      <c r="B5" s="102" t="str">
        <f>IFERROR(VLOOKUP(D5,[1]DB!A:K,11,0),"")</f>
        <v>R5</v>
      </c>
      <c r="C5" s="102">
        <v>1</v>
      </c>
      <c r="D5" s="102" t="s">
        <v>36592</v>
      </c>
      <c r="E5" s="102" t="s">
        <v>39106</v>
      </c>
      <c r="F5" s="103">
        <v>45981.373298611114</v>
      </c>
      <c r="G5" s="104">
        <f ca="1">IFERROR(NOW()-F5,"")</f>
        <v>21.605377546293312</v>
      </c>
      <c r="H5" s="130">
        <v>45981.360798611109</v>
      </c>
      <c r="I5" s="102" t="str">
        <f>IFERROR(VLOOKUP(D5,[1]DB!A:F,6,0),"")</f>
        <v>SCECO</v>
      </c>
      <c r="J5" s="102" t="str">
        <f>IFERROR(VLOOKUP(D5,[1]DB!A:G,7,0),"")</f>
        <v>Dead</v>
      </c>
      <c r="K5" s="102" t="s">
        <v>39133</v>
      </c>
      <c r="L5" s="102" t="str">
        <f>IFERROR(VLOOKUP(D5,[1]DB!A:I,9,0),"")</f>
        <v>Latis</v>
      </c>
      <c r="M5" s="37"/>
    </row>
    <row r="6" spans="1:13">
      <c r="A6" s="37" t="s">
        <v>39134</v>
      </c>
      <c r="B6" s="37" t="str">
        <f>IFERROR(VLOOKUP(D6,[1]DB!A:K,11,0),"")</f>
        <v>R5</v>
      </c>
      <c r="C6" s="37">
        <v>1</v>
      </c>
      <c r="D6" s="37" t="s">
        <v>37850</v>
      </c>
      <c r="E6" s="37" t="s">
        <v>39106</v>
      </c>
      <c r="F6" s="38">
        <v>45997.107488425929</v>
      </c>
      <c r="G6" s="129">
        <f t="shared" ref="G6" ca="1" si="2">IFERROR(NOW()-F6,"")</f>
        <v>5.8711877314781304</v>
      </c>
      <c r="H6" s="38">
        <v>45997.093599537038</v>
      </c>
      <c r="I6" s="37" t="str">
        <f>IFERROR(VLOOKUP(D6,[1]DB!A:F,6,0),"")</f>
        <v>SCECO</v>
      </c>
      <c r="J6" s="37" t="str">
        <f>IFERROR(VLOOKUP(D6,[1]DB!A:G,7,0),"")</f>
        <v>In progress</v>
      </c>
      <c r="K6" s="37" t="s">
        <v>39135</v>
      </c>
      <c r="L6" s="37" t="str">
        <f>IFERROR(VLOOKUP(D6,[1]DB!A:I,9,0),"")</f>
        <v>Latis</v>
      </c>
      <c r="M6" s="37"/>
    </row>
    <row r="7" spans="1:13">
      <c r="A7" s="37" t="s">
        <v>39136</v>
      </c>
      <c r="B7" s="37" t="str">
        <f>IFERROR(VLOOKUP(D7,[1]DB!A:K,11,0),"")</f>
        <v>R5</v>
      </c>
      <c r="C7" s="37">
        <v>1</v>
      </c>
      <c r="D7" s="37" t="s">
        <v>33475</v>
      </c>
      <c r="E7" s="37" t="s">
        <v>39106</v>
      </c>
      <c r="F7" s="38">
        <v>46002.119513888887</v>
      </c>
      <c r="G7" s="129">
        <f ca="1">IFERROR(NOW()-F7,"")</f>
        <v>0.85916226851986721</v>
      </c>
      <c r="H7" s="38">
        <v>46002.086875000001</v>
      </c>
      <c r="I7" s="37" t="str">
        <f>IFERROR(VLOOKUP(D7,[1]DB!A:F,6,0),"")</f>
        <v>SCECO</v>
      </c>
      <c r="J7" s="37" t="str">
        <f>IFERROR(VLOOKUP(D7,[1]DB!A:G,7,0),"")</f>
        <v>Good</v>
      </c>
      <c r="K7" s="99" t="s">
        <v>39137</v>
      </c>
      <c r="L7" s="37" t="str">
        <f>IFERROR(VLOOKUP(D7,[1]DB!A:I,9,0),"")</f>
        <v>Latis</v>
      </c>
      <c r="M7" s="37"/>
    </row>
    <row r="8" spans="1:13">
      <c r="A8" s="102" t="s">
        <v>39138</v>
      </c>
      <c r="B8" s="151" t="str">
        <f>IFERROR(VLOOKUP(D8,[1]DB!A:K,11,0),"")</f>
        <v>R5</v>
      </c>
      <c r="C8" s="151">
        <v>1</v>
      </c>
      <c r="D8" s="99" t="s">
        <v>15275</v>
      </c>
      <c r="E8" s="151" t="s">
        <v>39106</v>
      </c>
      <c r="F8" s="152">
        <v>46002.929351851853</v>
      </c>
      <c r="G8" s="153">
        <f t="shared" ref="G8:G65" ca="1" si="3">IFERROR(NOW()-F8,"")</f>
        <v>4.9324305553454906E-2</v>
      </c>
      <c r="H8" s="152">
        <v>46002.862685185188</v>
      </c>
      <c r="I8" s="151" t="str">
        <f>IFERROR(VLOOKUP(D8,[1]DB!A:F,6,0),"")</f>
        <v>SCECO</v>
      </c>
      <c r="J8" s="151" t="str">
        <f>IFERROR(VLOOKUP(D8,[1]DB!A:G,7,0),"")</f>
        <v>Dead</v>
      </c>
      <c r="K8" s="151" t="s">
        <v>39139</v>
      </c>
      <c r="L8" s="151" t="str">
        <f>IFERROR(VLOOKUP(D8,[1]DB!A:I,9,0),"")</f>
        <v>Latis</v>
      </c>
      <c r="M8" s="151"/>
    </row>
    <row r="9" spans="1:13">
      <c r="A9" s="151"/>
      <c r="B9" s="151" t="str">
        <f>IFERROR(VLOOKUP(D9,[1]DB!A:K,11,0),"")</f>
        <v/>
      </c>
      <c r="C9" s="151"/>
      <c r="D9" s="151"/>
      <c r="E9" s="151"/>
      <c r="F9" s="152"/>
      <c r="G9" s="153">
        <f t="shared" ca="1" si="3"/>
        <v>46002.978676157407</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46002.978676157407</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46002.978676157407</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46002.978676157407</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46002.978676157407</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46002.978676157407</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46002.978676157407</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46002.978676157407</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46002.978676157407</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46002.978676157407</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46002.978676157407</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46002.978676157407</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46002.978676157407</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46002.978676157407</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46002.978676157407</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46002.978676157407</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46002.978676157407</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46002.978676157407</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46002.978676157407</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46002.978676157407</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46002.978676157407</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46002.978676157407</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46002.978676157407</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46002.978676157407</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46002.978676157407</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46002.978676157407</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46002.978676157407</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46002.978676157407</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46002.978676157407</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46002.978676157407</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46002.978676157407</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46002.978676157407</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46002.978676157407</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46002.978676157407</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46002.978676157407</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46002.978676157407</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46002.978676157407</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46002.978676157407</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46002.978676157407</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46002.978676157407</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46002.978676157407</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46002.978676157407</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46002.978676157407</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46002.978676157407</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46002.978676157407</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46002.978676157407</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46002.978676157407</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46002.978676157407</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46002.978676157407</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46002.978676157407</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46002.978676157407</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46002.978676157407</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46002.978676157407</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46002.978676157407</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46002.978676157407</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46002.978676157407</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3"/>
        <v>46002.978676157407</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ref="G66:G72" ca="1" si="4">IFERROR(NOW()-F66,"")</f>
        <v>46002.978676157407</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46002.978676157407</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46002.978676157407</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4"/>
        <v>46002.978676157407</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4"/>
        <v>46002.978676157407</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ca="1" si="4"/>
        <v>46002.978676157407</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4"/>
        <v>46002.978676157407</v>
      </c>
      <c r="H72" s="152"/>
      <c r="I72" s="151" t="str">
        <f>IFERROR(VLOOKUP(D72,[1]DB!A:F,6,0),"")</f>
        <v/>
      </c>
      <c r="J72" s="151" t="str">
        <f>IFERROR(VLOOKUP(D72,[1]DB!A:G,7,0),"")</f>
        <v/>
      </c>
      <c r="K72" s="151"/>
      <c r="L72" s="151" t="str">
        <f>IFERROR(VLOOKUP(D72,[1]DB!A:I,9,0),"")</f>
        <v/>
      </c>
      <c r="M72" s="151"/>
    </row>
  </sheetData>
  <dataValidations count="2">
    <dataValidation allowBlank="1" showInputMessage="1" showErrorMessage="1" sqref="E1" xr:uid="{920C6338-E771-4DAE-8C89-92A9093EA4DE}"/>
    <dataValidation type="list" allowBlank="1" showInputMessage="1" showErrorMessage="1" sqref="E2:E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0"/>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8" ca="1" si="0">IFERROR(NOW()-F2,"-")</f>
        <v>46002.978676157407</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46002.978676157407</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46002.978676157407</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46002.978676157407</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46002.978676157407</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46002.978676157407</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46002.978676157407</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46002.978676157407</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46002.978676157407</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46002.978676157407</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46002.978676157407</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46002.978676157407</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46002.978676157407</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46002.978676157407</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46002.978676157407</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46002.978676157407</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46002.978676157407</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46002.978676157407</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46002.978676157407</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46002.978676157407</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46002.978676157407</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46002.978676157407</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46002.978676157407</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46002.978676157407</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46002.978676157407</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46002.978676157407</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46002.978676157407</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46002.978676157407</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46002.978676157407</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46002.978676157407</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46002.978676157407</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46002.978676157407</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46002.978676157407</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46002.978676157407</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46002.978676157407</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46002.978676157407</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46002.978676157407</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46002.978676157407</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46002.978676157407</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46002.978676157407</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46002.978676157407</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46002.978676157407</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46002.978676157407</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46002.978676157407</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46002.978676157407</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46002.978676157407</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46002.978676157407</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ref="G49:G112" ca="1" si="1">IFERROR(NOW()-F49,"-")</f>
        <v>46002.978676157407</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46002.978676157407</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46002.978676157407</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46002.978676157407</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46002.978676157407</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46002.978676157407</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46002.978676157407</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46002.978676157407</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46002.978676157407</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46002.978676157407</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46002.978676157407</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46002.978676157407</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46002.978676157407</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46002.978676157407</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46002.978676157407</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46002.978676157407</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46002.978676157407</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46002.978676157407</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46002.978676157407</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46002.978676157407</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46002.978676157407</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46002.978676157407</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46002.978676157407</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46002.978676157407</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46002.978676157407</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46002.978676157407</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46002.978676157407</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46002.978676157407</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46002.978676157407</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46002.978676157407</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46002.978676157407</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46002.978676157407</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46002.978676157407</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46002.978676157407</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46002.978676157407</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46002.978676157407</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46002.978676157407</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46002.978676157407</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46002.978676157407</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46002.978676157407</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46002.978676157407</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46002.978676157407</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46002.978676157407</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46002.978676157407</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46002.978676157407</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46002.978676157407</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46002.978676157407</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46002.978676157407</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46002.978676157407</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46002.978676157407</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46002.978676157407</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46002.978676157407</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46002.978676157407</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46002.978676157407</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46002.978676157407</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46002.978676157407</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46002.978676157407</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46002.978676157407</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46002.978676157407</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46002.978676157407</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46002.978676157407</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46002.978676157407</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46002.978676157407</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46002.978676157407</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ref="G113:G176" ca="1" si="2">IFERROR(NOW()-F113,"-")</f>
        <v>46002.978676157407</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46002.978676157407</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46002.978676157407</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46002.978676157407</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46002.978676157407</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46002.978676157407</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46002.978676157407</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46002.978676157407</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46002.978676157407</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46002.978676157407</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46002.978676157407</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46002.978676157407</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46002.978676157407</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46002.978676157407</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46002.978676157407</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46002.978676157407</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46002.978676157407</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46002.978676157407</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46002.978676157407</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46002.978676157407</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46002.978676157407</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46002.978676157407</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46002.978676157407</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46002.978676157407</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46002.978676157407</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46002.978676157407</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46002.978676157407</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46002.978676157407</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46002.978676157407</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46002.978676157407</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46002.978676157407</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46002.978676157407</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46002.978676157407</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46002.978676157407</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46002.978676157407</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46002.978676157407</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46002.978676157407</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46002.978676157407</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46002.978676157407</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46002.978676157407</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46002.978676157407</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46002.978676157407</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46002.978676157407</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46002.978676157407</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46002.978676157407</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46002.978676157407</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46002.978676157407</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46002.978676157407</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46002.978676157407</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46002.978676157407</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46002.978676157407</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46002.978676157407</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46002.978676157407</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46002.978676157407</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46002.978676157407</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46002.978676157407</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46002.978676157407</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46002.978676157407</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46002.978676157407</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46002.978676157407</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46002.978676157407</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46002.978676157407</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46002.978676157407</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46002.978676157407</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ref="G177:G240" ca="1" si="3">IFERROR(NOW()-F177,"-")</f>
        <v>46002.978676157407</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46002.978676157407</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46002.978676157407</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46002.978676157407</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46002.978676157407</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46002.978676157407</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46002.978676157407</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46002.978676157407</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46002.978676157407</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46002.978676157407</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46002.978676157407</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46002.978676157407</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46002.978676157407</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46002.978676157407</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46002.978676157407</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46002.978676157407</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46002.978676157407</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46002.978676157407</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46002.978676157407</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46002.978676157407</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46002.978676157407</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46002.978676157407</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46002.978676157407</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46002.978676157407</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46002.978676157407</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46002.978676157407</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46002.978676157407</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46002.978676157407</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46002.978676157407</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46002.978676157407</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46002.978676157407</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46002.978676157407</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46002.978676157407</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46002.978676157407</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46002.978676157407</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46002.978676157407</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46002.978676157407</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46002.978676157407</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46002.978676157407</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46002.978676157407</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46002.978676157407</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46002.978676157407</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46002.978676157407</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46002.978676157407</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46002.978676157407</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46002.978676157407</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46002.978676157407</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46002.978676157407</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46002.978676157407</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46002.978676157407</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46002.978676157407</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46002.978676157407</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46002.978676157407</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46002.978676157407</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46002.978676157407</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46002.978676157407</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46002.978676157407</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46002.978676157407</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46002.978676157407</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46002.978676157407</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46002.978676157407</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46002.978676157407</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46002.978676157407</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46002.978676157407</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ref="G241:G304" ca="1" si="4">IFERROR(NOW()-F241,"-")</f>
        <v>46002.978676157407</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46002.978676157407</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46002.978676157407</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46002.978676157407</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46002.978676157407</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46002.978676157407</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46002.978676157407</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46002.978676157407</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46002.978676157407</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46002.978676157407</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46002.978676157407</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46002.978676157407</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46002.978676157407</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46002.978676157407</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46002.978676157407</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46002.978676157407</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46002.978676157407</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46002.978676157407</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46002.978676157407</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46002.978676157407</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46002.978676157407</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46002.978676157407</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46002.978676157407</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46002.978676157407</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46002.978676157407</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46002.978676157407</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46002.978676157407</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46002.978676157407</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46002.978676157407</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46002.978676157407</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46002.978676157407</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46002.978676157407</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46002.978676157407</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46002.978676157407</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46002.978676157407</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46002.978676157407</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46002.978676157407</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46002.978676157407</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46002.978676157407</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46002.978676157407</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46002.978676157407</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46002.978676157407</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46002.978676157407</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46002.978676157407</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46002.978676157407</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46002.978676157407</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46002.978676157407</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46002.978676157407</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46002.978676157407</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46002.978676157407</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46002.978676157407</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46002.978676157407</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46002.978676157407</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46002.978676157407</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46002.978676157407</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46002.978676157407</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46002.978676157407</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46002.978676157407</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46002.978676157407</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46002.978676157407</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46002.978676157407</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46002.978676157407</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46002.978676157407</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46002.978676157407</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ref="G305:G368" ca="1" si="5">IFERROR(NOW()-F305,"-")</f>
        <v>46002.978676157407</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46002.978676157407</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46002.978676157407</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46002.978676157407</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46002.978676157407</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46002.978676157407</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46002.978676157407</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46002.978676157407</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46002.978676157407</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46002.978676157407</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46002.978676157407</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46002.978676157407</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46002.978676157407</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46002.978676157407</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46002.978676157407</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46002.978676157407</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46002.978676157407</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46002.978676157407</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46002.978676157407</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46002.978676157407</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46002.978676157407</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46002.978676157407</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46002.978676157407</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46002.978676157407</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46002.978676157407</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46002.978676157407</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46002.978676157407</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46002.978676157407</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46002.978676157407</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46002.978676157407</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46002.978676157407</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46002.978676157407</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46002.978676157407</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46002.978676157407</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46002.978676157407</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46002.978676157407</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46002.978676157407</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46002.978676157407</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46002.978676157407</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46002.978676157407</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46002.978676157407</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46002.978676157407</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46002.978676157407</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46002.978676157407</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46002.978676157407</v>
      </c>
      <c r="H349" s="116"/>
      <c r="I349" s="114" t="str">
        <f>IFERROR(VLOOKUP(D349,DB!A:F,6,0),"")</f>
        <v/>
      </c>
      <c r="J349" s="114" t="str">
        <f>IFERROR(VLOOKUP(D349,DB!A:G,7,0),"")</f>
        <v/>
      </c>
      <c r="K349" s="117"/>
      <c r="L349" s="131" t="str">
        <f>IFERROR(VLOOKUP(D349,DB!A:I,9,0),"")</f>
        <v/>
      </c>
    </row>
    <row r="350" spans="1:12" ht="31.5" customHeight="1">
      <c r="A350" s="137"/>
      <c r="B350" s="138" t="str">
        <f>IFERROR(VLOOKUP(D350,DB!A:K,11,0),"")</f>
        <v/>
      </c>
      <c r="C350" s="139"/>
      <c r="D350" s="138"/>
      <c r="E350" s="136"/>
      <c r="F350" s="140"/>
      <c r="G350" s="141">
        <f t="shared" ca="1" si="5"/>
        <v>46002.978676157407</v>
      </c>
      <c r="H350" s="140"/>
      <c r="I350" s="138" t="str">
        <f>IFERROR(VLOOKUP(D350,DB!A:F,6,0),"")</f>
        <v/>
      </c>
      <c r="J350" s="138" t="str">
        <f>IFERROR(VLOOKUP(D350,DB!A:G,7,0),"")</f>
        <v/>
      </c>
      <c r="K350" s="142"/>
      <c r="L350" s="143" t="str">
        <f>IFERROR(VLOOKUP(D350,DB!A:I,9,0),"")</f>
        <v/>
      </c>
    </row>
  </sheetData>
  <dataValidations count="2">
    <dataValidation allowBlank="1" showInputMessage="1" showErrorMessage="1" sqref="E1" xr:uid="{9E1BC488-8814-4F8A-8DBE-742B3278AB71}"/>
    <dataValidation type="list" allowBlank="1" showInputMessage="1" showErrorMessage="1" sqref="E2:E3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2025-12-11T20:31:06Z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